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270" windowWidth="14940" windowHeight="9150"/>
  </bookViews>
  <sheets>
    <sheet name="Sayfa1" sheetId="1" r:id="rId1"/>
  </sheets>
  <definedNames>
    <definedName name="Asama">Sayfa1!$B$2</definedName>
    <definedName name="AsamaAd">Sayfa1!$E$2</definedName>
    <definedName name="AyAd">Sayfa1!$E$3</definedName>
    <definedName name="AyNo">Sayfa1!$B$3</definedName>
    <definedName name="BaslikSatir">Sayfa1!#REF!</definedName>
    <definedName name="BaslikSutun">Sayfa1!$F$1</definedName>
    <definedName name="ButceYil">Sayfa1!$B$1</definedName>
    <definedName name="KurKod">Sayfa1!$B$5</definedName>
    <definedName name="Kurum">Sayfa1!$B$6</definedName>
    <definedName name="Saat">Sayfa1!#REF!</definedName>
    <definedName name="SatirBaslik">Sayfa1!$A$23:$B$77</definedName>
    <definedName name="SutunBaslik">Sayfa1!$F$13:$AJ$17</definedName>
    <definedName name="SutunBaslik4">Sayfa1!#REF!</definedName>
    <definedName name="TabloSatir">Sayfa1!#REF!</definedName>
    <definedName name="TabloSutun">Sayfa1!$G$1</definedName>
    <definedName name="TeklifYil">Sayfa1!$B$4</definedName>
  </definedNames>
  <calcPr calcId="124519"/>
</workbook>
</file>

<file path=xl/calcChain.xml><?xml version="1.0" encoding="utf-8"?>
<calcChain xmlns="http://schemas.openxmlformats.org/spreadsheetml/2006/main">
  <c r="AJ51" i="1"/>
  <c r="AJ58"/>
  <c r="AJ43"/>
  <c r="AF62"/>
  <c r="AF49"/>
  <c r="AF44"/>
  <c r="AF43" s="1"/>
  <c r="AE44"/>
  <c r="G58"/>
  <c r="G51"/>
  <c r="G43"/>
  <c r="M51"/>
  <c r="J43"/>
  <c r="Q50"/>
  <c r="G14"/>
  <c r="H14"/>
  <c r="I14"/>
  <c r="J14"/>
  <c r="K14"/>
  <c r="L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J14"/>
  <c r="G17"/>
  <c r="H17"/>
  <c r="I17"/>
  <c r="J17"/>
  <c r="K17"/>
  <c r="L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J17"/>
  <c r="G20"/>
  <c r="G21"/>
  <c r="G22"/>
  <c r="H22"/>
  <c r="AJ22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H23"/>
  <c r="AI23"/>
  <c r="G24"/>
  <c r="H24"/>
  <c r="I24"/>
  <c r="J24"/>
  <c r="K24"/>
  <c r="L24"/>
  <c r="O24"/>
  <c r="P24"/>
  <c r="S24"/>
  <c r="T24"/>
  <c r="W24"/>
  <c r="X24"/>
  <c r="AA24"/>
  <c r="AB24"/>
  <c r="M25"/>
  <c r="N25"/>
  <c r="Q25"/>
  <c r="Q24" s="1"/>
  <c r="R25"/>
  <c r="U25"/>
  <c r="V25"/>
  <c r="Y25"/>
  <c r="Z25"/>
  <c r="AC25"/>
  <c r="AD25"/>
  <c r="AG25"/>
  <c r="AH25"/>
  <c r="AI25"/>
  <c r="M26"/>
  <c r="N26"/>
  <c r="Q26"/>
  <c r="R26"/>
  <c r="U26"/>
  <c r="V26"/>
  <c r="Y26"/>
  <c r="Z26"/>
  <c r="AC26"/>
  <c r="AD26"/>
  <c r="AG26"/>
  <c r="AH26"/>
  <c r="AI26"/>
  <c r="M27"/>
  <c r="N27"/>
  <c r="Q27"/>
  <c r="R27"/>
  <c r="U27"/>
  <c r="V27"/>
  <c r="Y27"/>
  <c r="Z27"/>
  <c r="AC27"/>
  <c r="AD27"/>
  <c r="AG27"/>
  <c r="AH27"/>
  <c r="AI27"/>
  <c r="M28"/>
  <c r="N28"/>
  <c r="Q28"/>
  <c r="R28"/>
  <c r="U28"/>
  <c r="V28"/>
  <c r="Y28"/>
  <c r="Z28"/>
  <c r="AC28"/>
  <c r="AD28"/>
  <c r="AG28"/>
  <c r="AH28"/>
  <c r="AI28"/>
  <c r="M29"/>
  <c r="N29"/>
  <c r="Q29"/>
  <c r="R29"/>
  <c r="U29"/>
  <c r="V29"/>
  <c r="Y29"/>
  <c r="Z29"/>
  <c r="AC29"/>
  <c r="AD29"/>
  <c r="AG29"/>
  <c r="AH29"/>
  <c r="AI29"/>
  <c r="M30"/>
  <c r="N30"/>
  <c r="Q30"/>
  <c r="R30"/>
  <c r="U30"/>
  <c r="V30"/>
  <c r="Y30"/>
  <c r="Z30"/>
  <c r="AC30"/>
  <c r="AD30"/>
  <c r="AG30"/>
  <c r="AH30"/>
  <c r="AI30"/>
  <c r="M31"/>
  <c r="N31"/>
  <c r="Q31"/>
  <c r="R31"/>
  <c r="U31"/>
  <c r="V31"/>
  <c r="Y31"/>
  <c r="Z31"/>
  <c r="AC31"/>
  <c r="AD31"/>
  <c r="AG31"/>
  <c r="AH31"/>
  <c r="AI31"/>
  <c r="M32"/>
  <c r="N32"/>
  <c r="Q32"/>
  <c r="R32"/>
  <c r="U32"/>
  <c r="V32"/>
  <c r="Y32"/>
  <c r="Z32"/>
  <c r="AC32"/>
  <c r="AD32"/>
  <c r="AG32"/>
  <c r="AH32"/>
  <c r="AI32"/>
  <c r="M33"/>
  <c r="N33"/>
  <c r="Q33"/>
  <c r="R33"/>
  <c r="U33"/>
  <c r="V33"/>
  <c r="Y33"/>
  <c r="Z33"/>
  <c r="AC33"/>
  <c r="AD33"/>
  <c r="AG33"/>
  <c r="AH33"/>
  <c r="AI33"/>
  <c r="M34"/>
  <c r="N34"/>
  <c r="Q34"/>
  <c r="R34"/>
  <c r="U34"/>
  <c r="V34"/>
  <c r="Y34"/>
  <c r="Z34"/>
  <c r="AC34"/>
  <c r="AD34"/>
  <c r="AG34"/>
  <c r="AH34"/>
  <c r="AI34"/>
  <c r="M35"/>
  <c r="N35"/>
  <c r="Q35"/>
  <c r="R35"/>
  <c r="U35"/>
  <c r="V35"/>
  <c r="Y35"/>
  <c r="Z35"/>
  <c r="AC35"/>
  <c r="AD35"/>
  <c r="AG35"/>
  <c r="AH35"/>
  <c r="AI35"/>
  <c r="M36"/>
  <c r="N36"/>
  <c r="Q36"/>
  <c r="R36"/>
  <c r="U36"/>
  <c r="V36"/>
  <c r="Y36"/>
  <c r="Z36"/>
  <c r="AC36"/>
  <c r="AD36"/>
  <c r="AG36"/>
  <c r="AH36"/>
  <c r="AI36"/>
  <c r="M37"/>
  <c r="N37"/>
  <c r="Q37"/>
  <c r="R37"/>
  <c r="U37"/>
  <c r="V37"/>
  <c r="Y37"/>
  <c r="Z37"/>
  <c r="AC37"/>
  <c r="AD37"/>
  <c r="AG37"/>
  <c r="AH37"/>
  <c r="AI37"/>
  <c r="M38"/>
  <c r="N38"/>
  <c r="Q38"/>
  <c r="R38"/>
  <c r="U38"/>
  <c r="V38"/>
  <c r="Y38"/>
  <c r="Z38"/>
  <c r="AC38"/>
  <c r="AD38"/>
  <c r="AG38"/>
  <c r="AH38"/>
  <c r="AI38"/>
  <c r="M39"/>
  <c r="N39"/>
  <c r="Q39"/>
  <c r="R39"/>
  <c r="U39"/>
  <c r="V39"/>
  <c r="Y39"/>
  <c r="Z39"/>
  <c r="AC39"/>
  <c r="AD39"/>
  <c r="AG39"/>
  <c r="AH39"/>
  <c r="AI39"/>
  <c r="M40"/>
  <c r="N40"/>
  <c r="Q40"/>
  <c r="R40"/>
  <c r="U40"/>
  <c r="V40"/>
  <c r="Y40"/>
  <c r="Z40"/>
  <c r="AC40"/>
  <c r="AD40"/>
  <c r="AG40"/>
  <c r="AH40"/>
  <c r="AI40"/>
  <c r="M41"/>
  <c r="N41"/>
  <c r="Q41"/>
  <c r="R41"/>
  <c r="U41"/>
  <c r="V41"/>
  <c r="Y41"/>
  <c r="Z41"/>
  <c r="AC41"/>
  <c r="AD41"/>
  <c r="AG41"/>
  <c r="AH41"/>
  <c r="AI41"/>
  <c r="M42"/>
  <c r="N42"/>
  <c r="Q42"/>
  <c r="R42"/>
  <c r="U42"/>
  <c r="V42"/>
  <c r="Y42"/>
  <c r="Z42"/>
  <c r="AC42"/>
  <c r="AD42"/>
  <c r="AG42"/>
  <c r="AH42"/>
  <c r="AI42"/>
  <c r="AG44"/>
  <c r="AH44"/>
  <c r="AI44"/>
  <c r="M45"/>
  <c r="M43" s="1"/>
  <c r="N45"/>
  <c r="N43" s="1"/>
  <c r="Q45"/>
  <c r="Q43" s="1"/>
  <c r="R45"/>
  <c r="R43" s="1"/>
  <c r="U45"/>
  <c r="U43" s="1"/>
  <c r="V45"/>
  <c r="V43" s="1"/>
  <c r="Y45"/>
  <c r="Y43" s="1"/>
  <c r="Z45"/>
  <c r="Z43" s="1"/>
  <c r="AC45"/>
  <c r="AC43" s="1"/>
  <c r="AD45"/>
  <c r="AD43" s="1"/>
  <c r="AG45"/>
  <c r="AH45"/>
  <c r="AI45"/>
  <c r="M46"/>
  <c r="N46"/>
  <c r="Q46"/>
  <c r="R46"/>
  <c r="U46"/>
  <c r="V46"/>
  <c r="Y46"/>
  <c r="Z46"/>
  <c r="AC46"/>
  <c r="AD46"/>
  <c r="AG46"/>
  <c r="AH46"/>
  <c r="AI46"/>
  <c r="M47"/>
  <c r="N47"/>
  <c r="Q47"/>
  <c r="R47"/>
  <c r="U47"/>
  <c r="V47"/>
  <c r="Y47"/>
  <c r="Z47"/>
  <c r="AC47"/>
  <c r="AD47"/>
  <c r="AG47"/>
  <c r="AH47"/>
  <c r="AI47"/>
  <c r="M48"/>
  <c r="N48"/>
  <c r="Q48"/>
  <c r="R48"/>
  <c r="U48"/>
  <c r="V48"/>
  <c r="Y48"/>
  <c r="Z48"/>
  <c r="AC48"/>
  <c r="AD48"/>
  <c r="AG48"/>
  <c r="AH48"/>
  <c r="AI48"/>
  <c r="M49"/>
  <c r="AE49" s="1"/>
  <c r="AC49"/>
  <c r="AI49"/>
  <c r="M50"/>
  <c r="N50"/>
  <c r="R50"/>
  <c r="U50"/>
  <c r="V50"/>
  <c r="Y50"/>
  <c r="Z50"/>
  <c r="AC50"/>
  <c r="AD50"/>
  <c r="AG50"/>
  <c r="AH50"/>
  <c r="AI50"/>
  <c r="N51"/>
  <c r="U51"/>
  <c r="Y51"/>
  <c r="Z51"/>
  <c r="AC51"/>
  <c r="M52"/>
  <c r="N52"/>
  <c r="Q52"/>
  <c r="Q51" s="1"/>
  <c r="R52"/>
  <c r="U52"/>
  <c r="V52"/>
  <c r="V51" s="1"/>
  <c r="Y52"/>
  <c r="Z52"/>
  <c r="AC52"/>
  <c r="AD52"/>
  <c r="AD51" s="1"/>
  <c r="AG52"/>
  <c r="AH52"/>
  <c r="AI52"/>
  <c r="N53"/>
  <c r="AF53" s="1"/>
  <c r="R53"/>
  <c r="R51" s="1"/>
  <c r="U53"/>
  <c r="AE53" s="1"/>
  <c r="V53"/>
  <c r="Y53"/>
  <c r="Z53"/>
  <c r="AC53"/>
  <c r="M54"/>
  <c r="N54"/>
  <c r="Q54"/>
  <c r="R54"/>
  <c r="U54"/>
  <c r="V54"/>
  <c r="Y54"/>
  <c r="Z54"/>
  <c r="AC54"/>
  <c r="AD54"/>
  <c r="AG54"/>
  <c r="AH54"/>
  <c r="AI54"/>
  <c r="M55"/>
  <c r="N55"/>
  <c r="Q55"/>
  <c r="R55"/>
  <c r="U55"/>
  <c r="V55"/>
  <c r="Y55"/>
  <c r="Z55"/>
  <c r="AC55"/>
  <c r="AD55"/>
  <c r="AG55"/>
  <c r="AH55"/>
  <c r="AI55"/>
  <c r="M56"/>
  <c r="N56"/>
  <c r="AF56" s="1"/>
  <c r="Q56"/>
  <c r="U56"/>
  <c r="Y56"/>
  <c r="Z56"/>
  <c r="AC56"/>
  <c r="AD56"/>
  <c r="AH56"/>
  <c r="M57"/>
  <c r="N57"/>
  <c r="Q57"/>
  <c r="R57"/>
  <c r="U57"/>
  <c r="V57"/>
  <c r="Y57"/>
  <c r="Z57"/>
  <c r="AC57"/>
  <c r="AD57"/>
  <c r="AG57"/>
  <c r="AH57"/>
  <c r="AI57"/>
  <c r="Q58"/>
  <c r="U58"/>
  <c r="Y58"/>
  <c r="M59"/>
  <c r="AE59" s="1"/>
  <c r="N59"/>
  <c r="AF59" s="1"/>
  <c r="Q59"/>
  <c r="R59"/>
  <c r="R58" s="1"/>
  <c r="U59"/>
  <c r="V59"/>
  <c r="V58" s="1"/>
  <c r="Y59"/>
  <c r="Z59"/>
  <c r="Z58" s="1"/>
  <c r="AC59"/>
  <c r="AC58" s="1"/>
  <c r="AD59"/>
  <c r="AD58" s="1"/>
  <c r="M60"/>
  <c r="AE60" s="1"/>
  <c r="AH60" s="1"/>
  <c r="N60"/>
  <c r="Q60"/>
  <c r="R60"/>
  <c r="U60"/>
  <c r="V60"/>
  <c r="Y60"/>
  <c r="Z60"/>
  <c r="AC60"/>
  <c r="AD60"/>
  <c r="M61"/>
  <c r="AE61" s="1"/>
  <c r="AH61" s="1"/>
  <c r="N61"/>
  <c r="AF61" s="1"/>
  <c r="Q61"/>
  <c r="R61"/>
  <c r="U61"/>
  <c r="Y61"/>
  <c r="AC61"/>
  <c r="AD61"/>
  <c r="Q62"/>
  <c r="AE62" s="1"/>
  <c r="U62"/>
  <c r="Y62"/>
  <c r="AI62"/>
  <c r="M63"/>
  <c r="N63"/>
  <c r="Q63"/>
  <c r="R63"/>
  <c r="U63"/>
  <c r="V63"/>
  <c r="Y63"/>
  <c r="Z63"/>
  <c r="AC63"/>
  <c r="AD63"/>
  <c r="AG63"/>
  <c r="AH63"/>
  <c r="AI63"/>
  <c r="M64"/>
  <c r="N64"/>
  <c r="Q64"/>
  <c r="R64"/>
  <c r="U64"/>
  <c r="V64"/>
  <c r="Y64"/>
  <c r="Z64"/>
  <c r="AC64"/>
  <c r="AD64"/>
  <c r="AG64"/>
  <c r="AH64"/>
  <c r="AI64"/>
  <c r="M65"/>
  <c r="N65"/>
  <c r="Q65"/>
  <c r="R65"/>
  <c r="U65"/>
  <c r="V65"/>
  <c r="Y65"/>
  <c r="Z65"/>
  <c r="AC65"/>
  <c r="AD65"/>
  <c r="AG65"/>
  <c r="AH65"/>
  <c r="AI65"/>
  <c r="M66"/>
  <c r="N66"/>
  <c r="Q66"/>
  <c r="R66"/>
  <c r="U66"/>
  <c r="V66"/>
  <c r="Y66"/>
  <c r="Z66"/>
  <c r="AC66"/>
  <c r="AD66"/>
  <c r="AG66"/>
  <c r="AH66"/>
  <c r="AI66"/>
  <c r="M67"/>
  <c r="N67"/>
  <c r="Q67"/>
  <c r="R67"/>
  <c r="U67"/>
  <c r="V67"/>
  <c r="Y67"/>
  <c r="Z67"/>
  <c r="AC67"/>
  <c r="AD67"/>
  <c r="AG67"/>
  <c r="AH67"/>
  <c r="AI67"/>
  <c r="M68"/>
  <c r="N68"/>
  <c r="Q68"/>
  <c r="R68"/>
  <c r="U68"/>
  <c r="V68"/>
  <c r="Y68"/>
  <c r="Z68"/>
  <c r="AC68"/>
  <c r="AD68"/>
  <c r="AG68"/>
  <c r="AH68"/>
  <c r="AI68"/>
  <c r="M69"/>
  <c r="N69"/>
  <c r="Q69"/>
  <c r="R69"/>
  <c r="U69"/>
  <c r="V69"/>
  <c r="Y69"/>
  <c r="Z69"/>
  <c r="AC69"/>
  <c r="AD69"/>
  <c r="AG69"/>
  <c r="AH69"/>
  <c r="AI69"/>
  <c r="M70"/>
  <c r="N70"/>
  <c r="Q70"/>
  <c r="R70"/>
  <c r="U70"/>
  <c r="V70"/>
  <c r="Y70"/>
  <c r="Z70"/>
  <c r="AC70"/>
  <c r="AD70"/>
  <c r="AG70"/>
  <c r="AH70"/>
  <c r="AI70"/>
  <c r="M71"/>
  <c r="N71"/>
  <c r="Q71"/>
  <c r="R71"/>
  <c r="U71"/>
  <c r="V71"/>
  <c r="Y71"/>
  <c r="Z71"/>
  <c r="AC71"/>
  <c r="AD71"/>
  <c r="AG71"/>
  <c r="AH71"/>
  <c r="AI71"/>
  <c r="M72"/>
  <c r="N72"/>
  <c r="Q72"/>
  <c r="R72"/>
  <c r="U72"/>
  <c r="V72"/>
  <c r="Y72"/>
  <c r="Z72"/>
  <c r="AC72"/>
  <c r="AD72"/>
  <c r="AG72"/>
  <c r="AH72"/>
  <c r="AI72"/>
  <c r="M73"/>
  <c r="N73"/>
  <c r="Q73"/>
  <c r="R73"/>
  <c r="U73"/>
  <c r="V73"/>
  <c r="Y73"/>
  <c r="Z73"/>
  <c r="AC73"/>
  <c r="AD73"/>
  <c r="AG73"/>
  <c r="AH73"/>
  <c r="AI73"/>
  <c r="M74"/>
  <c r="N74"/>
  <c r="Q74"/>
  <c r="R74"/>
  <c r="U74"/>
  <c r="V74"/>
  <c r="Y74"/>
  <c r="Z74"/>
  <c r="AC74"/>
  <c r="AD74"/>
  <c r="AG74"/>
  <c r="AH74"/>
  <c r="AI74"/>
  <c r="M75"/>
  <c r="N75"/>
  <c r="Q75"/>
  <c r="R75"/>
  <c r="U75"/>
  <c r="V75"/>
  <c r="Y75"/>
  <c r="Z75"/>
  <c r="AC75"/>
  <c r="AD75"/>
  <c r="AG75"/>
  <c r="AH75"/>
  <c r="AI75"/>
  <c r="M76"/>
  <c r="N76"/>
  <c r="Q76"/>
  <c r="R76"/>
  <c r="U76"/>
  <c r="V76"/>
  <c r="Y76"/>
  <c r="Z76"/>
  <c r="AC76"/>
  <c r="AD76"/>
  <c r="AG76"/>
  <c r="AH76"/>
  <c r="AI76"/>
  <c r="M77"/>
  <c r="N77"/>
  <c r="Q77"/>
  <c r="R77"/>
  <c r="U77"/>
  <c r="V77"/>
  <c r="Y77"/>
  <c r="Z77"/>
  <c r="AC77"/>
  <c r="AD77"/>
  <c r="AG77"/>
  <c r="AH77"/>
  <c r="AI77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AH62" l="1"/>
  <c r="AG62"/>
  <c r="AH59"/>
  <c r="AE58"/>
  <c r="AH58" s="1"/>
  <c r="AG56"/>
  <c r="AI56"/>
  <c r="AH53"/>
  <c r="AE51"/>
  <c r="AH51" s="1"/>
  <c r="AI61"/>
  <c r="AG61"/>
  <c r="AG59"/>
  <c r="AI59"/>
  <c r="AE43"/>
  <c r="AH49"/>
  <c r="AG49"/>
  <c r="AI53"/>
  <c r="AF51"/>
  <c r="AC24"/>
  <c r="U24"/>
  <c r="M24"/>
  <c r="Z24"/>
  <c r="R24"/>
  <c r="N58"/>
  <c r="Y24"/>
  <c r="M58"/>
  <c r="AJ24"/>
  <c r="AI43"/>
  <c r="AG43"/>
  <c r="AF60"/>
  <c r="AF58" s="1"/>
  <c r="AG53"/>
  <c r="AD24"/>
  <c r="V24"/>
  <c r="N24"/>
  <c r="AI58" l="1"/>
  <c r="AG58"/>
  <c r="AH43"/>
  <c r="AE24"/>
  <c r="AH24" s="1"/>
  <c r="AI51"/>
  <c r="AG51"/>
  <c r="AF24"/>
  <c r="AG60"/>
  <c r="AI60"/>
  <c r="AI24" l="1"/>
  <c r="AG24"/>
</calcChain>
</file>

<file path=xl/sharedStrings.xml><?xml version="1.0" encoding="utf-8"?>
<sst xmlns="http://schemas.openxmlformats.org/spreadsheetml/2006/main" count="628" uniqueCount="188">
  <si>
    <t>YIL:</t>
  </si>
  <si>
    <t/>
  </si>
  <si>
    <t>AŞAMA:</t>
  </si>
  <si>
    <t>AY:</t>
  </si>
  <si>
    <t>TEKLİF YIL:</t>
  </si>
  <si>
    <t>KURKOD:</t>
  </si>
  <si>
    <t>KURUM:</t>
  </si>
  <si>
    <t>FORMUL</t>
  </si>
  <si>
    <t>ABSGELIRGERCEKLESEN</t>
  </si>
  <si>
    <t>ABSGELIR</t>
  </si>
  <si>
    <t>X</t>
  </si>
  <si>
    <t>ABSGELIRTAHMINI</t>
  </si>
  <si>
    <t>YIL</t>
  </si>
  <si>
    <t>ASAMA</t>
  </si>
  <si>
    <t>AY</t>
  </si>
  <si>
    <t>KURKOD</t>
  </si>
  <si>
    <t>Bütçe Yıl:</t>
  </si>
  <si>
    <t>Kurum Kod:</t>
  </si>
  <si>
    <t>OCAK GERÇEKLEŞME</t>
  </si>
  <si>
    <t>ŞUBAT GERÇEKLEŞME</t>
  </si>
  <si>
    <t>MART GERÇEKLEŞME</t>
  </si>
  <si>
    <t>NİSAN GERÇEKLEŞME</t>
  </si>
  <si>
    <t>MAYIS GERÇEKLEŞME</t>
  </si>
  <si>
    <t>HAZİRAN GERÇEKLEŞME</t>
  </si>
  <si>
    <t>ARTIŞ ORANI *           (%)</t>
  </si>
  <si>
    <t>EKOKOD</t>
  </si>
  <si>
    <t>BÜTÇE GELİRLERİ TOPLAMI</t>
  </si>
  <si>
    <t>01</t>
  </si>
  <si>
    <t>01 - Vergi Gelirleri</t>
  </si>
  <si>
    <t>01.1</t>
  </si>
  <si>
    <t>01.1 Gelir ve  Kazanç Üzerinden Alınan Vergiler</t>
  </si>
  <si>
    <t>01.2</t>
  </si>
  <si>
    <t xml:space="preserve">01.2 Mülkiyet Üzerinden Alınan Vergiler </t>
  </si>
  <si>
    <t>01.3</t>
  </si>
  <si>
    <t>01.3 Dahilde Alınan Mal ve Hizmet Vergileri</t>
  </si>
  <si>
    <t>01.4</t>
  </si>
  <si>
    <t>01.4 Uluslararası Ticaret ve Muamelelerden Alınan Vergiler</t>
  </si>
  <si>
    <t>01.5</t>
  </si>
  <si>
    <t>01.5 Damga Vergisi</t>
  </si>
  <si>
    <t>01.6</t>
  </si>
  <si>
    <t>01.6 Harçlar</t>
  </si>
  <si>
    <t>01.9</t>
  </si>
  <si>
    <t>01.9 Başka Yerde Sınıflandırılmayan Vergiler</t>
  </si>
  <si>
    <t>02</t>
  </si>
  <si>
    <t>02. Sosyal Güvenlik Gelirleri</t>
  </si>
  <si>
    <t>02.1</t>
  </si>
  <si>
    <t>02.1 Genel Bütçeli İdarelerden</t>
  </si>
  <si>
    <t>02.2</t>
  </si>
  <si>
    <t>02.2 Özel Bütçeli İdarelerden</t>
  </si>
  <si>
    <t>02.3</t>
  </si>
  <si>
    <t>02.3 Düzenleyici ve Denetleyici Kurumlardan</t>
  </si>
  <si>
    <t>02.4</t>
  </si>
  <si>
    <t>02.4 Sosyal Güvenlik Kurumlarından</t>
  </si>
  <si>
    <t>02.5</t>
  </si>
  <si>
    <t>02.5 Mahalli İdarelerden</t>
  </si>
  <si>
    <t>02.6</t>
  </si>
  <si>
    <t>02.6 Diğer İşverenlerden</t>
  </si>
  <si>
    <t>02.7</t>
  </si>
  <si>
    <t>02.7 Çalışanlardan</t>
  </si>
  <si>
    <t>02.8</t>
  </si>
  <si>
    <t>02.8 Kendi işine sahip olanlardan veya çalışmayanlardan</t>
  </si>
  <si>
    <t>02.9</t>
  </si>
  <si>
    <t>02.9 Ayırımı yapılamayan diğer sosyal güvenlik payları</t>
  </si>
  <si>
    <t>03</t>
  </si>
  <si>
    <t>03. Teşebbüs ve Mülkiyet Gelirleri</t>
  </si>
  <si>
    <t>03.1</t>
  </si>
  <si>
    <t>03.1 Mal ve Hizmet Satış Gelirleri</t>
  </si>
  <si>
    <t>03.2</t>
  </si>
  <si>
    <t>03.2 Malların kullanma veya faaliyette bulunma izni  gelirleri</t>
  </si>
  <si>
    <t>03.3</t>
  </si>
  <si>
    <t>03.3 KİT ve Kamu Bankaları Gelirleri</t>
  </si>
  <si>
    <t>03.4</t>
  </si>
  <si>
    <t>03.4 Kurumlar Hasılatı</t>
  </si>
  <si>
    <t>03.5</t>
  </si>
  <si>
    <t>03.5 Kurumlar Karları</t>
  </si>
  <si>
    <t>03.6</t>
  </si>
  <si>
    <t>03.6 Kira Gelirleri</t>
  </si>
  <si>
    <t>03.9</t>
  </si>
  <si>
    <t>03.9 Diğer Teşebbüs ve Mülkiyet Gelirleri</t>
  </si>
  <si>
    <t>04</t>
  </si>
  <si>
    <t>04. Alınan Bağış ve Yardımlar ile Özel Gelirler</t>
  </si>
  <si>
    <t>04.1</t>
  </si>
  <si>
    <t>04.1 Yurt Dışından Alınan Bağış ve Yardımlar</t>
  </si>
  <si>
    <t>04.2</t>
  </si>
  <si>
    <t>04.2 Merkezi Yönetim Bütçesine Dahil İdarelerden Alınan Bağış ve Yardımlar</t>
  </si>
  <si>
    <t>04.3</t>
  </si>
  <si>
    <t>04.3 Diğer İdarelerden Alınan Bağış ve Yardımlar</t>
  </si>
  <si>
    <t>04.4</t>
  </si>
  <si>
    <t>04.4 Kurumlardan ve Kişilerden Alınan Yardım ve Bağışlar</t>
  </si>
  <si>
    <t>04.5</t>
  </si>
  <si>
    <t>04.5 Proje Yardımları</t>
  </si>
  <si>
    <t>04.6</t>
  </si>
  <si>
    <t>04.6 Özel Gelirler</t>
  </si>
  <si>
    <t>05</t>
  </si>
  <si>
    <t>05. Diğer Gelirler</t>
  </si>
  <si>
    <t>05.1</t>
  </si>
  <si>
    <t>05.1 Faiz Gelirleri</t>
  </si>
  <si>
    <t>05.2</t>
  </si>
  <si>
    <t>05.2 Kişi ve Kurumlardan Alınan Paylar</t>
  </si>
  <si>
    <t>05.3</t>
  </si>
  <si>
    <t>05.3 Para Cezaları</t>
  </si>
  <si>
    <t>05.9</t>
  </si>
  <si>
    <t>05.9 Diğer Çeşitli Gelirler</t>
  </si>
  <si>
    <t>06</t>
  </si>
  <si>
    <t>06. Sermaye Gelirleri</t>
  </si>
  <si>
    <t>06.1</t>
  </si>
  <si>
    <t>06.1 Taşınmaz Satış Gelirleri</t>
  </si>
  <si>
    <t>06.2</t>
  </si>
  <si>
    <t>06.2 Taşınır Satış Gelirleri</t>
  </si>
  <si>
    <t>06.3</t>
  </si>
  <si>
    <t>06.3 Menkul Kıymet ve Varlık Satış Gelirleri</t>
  </si>
  <si>
    <t>06.9</t>
  </si>
  <si>
    <t>06.9 Diğer Sermaye Satış Gelirleri</t>
  </si>
  <si>
    <t>08</t>
  </si>
  <si>
    <t>08. Alacaklardan Tahsilat</t>
  </si>
  <si>
    <t>8.1</t>
  </si>
  <si>
    <t>08.1 Yurtiçi Alacaklardan Tahsilat</t>
  </si>
  <si>
    <t>8.2</t>
  </si>
  <si>
    <t>08.2 Yurtdışı Alacaklardan Tahsilat</t>
  </si>
  <si>
    <t>09</t>
  </si>
  <si>
    <t>09. Red ve İadeler (-)</t>
  </si>
  <si>
    <t>09.1</t>
  </si>
  <si>
    <t>09.1 Vergi Gelirleri</t>
  </si>
  <si>
    <t>09.2</t>
  </si>
  <si>
    <t>09.2 Sosyal Güvenlik Gelirleri</t>
  </si>
  <si>
    <t>09.3</t>
  </si>
  <si>
    <t>09.3 Teşebbüs ve Mülkiyet Gelirleri</t>
  </si>
  <si>
    <t>09.4</t>
  </si>
  <si>
    <t>09.4 Alınan Bağış ve Yardımlar ile Özel Gelirler</t>
  </si>
  <si>
    <t>09.5</t>
  </si>
  <si>
    <t>09.5 Diğer Gelirler</t>
  </si>
  <si>
    <t>09.6</t>
  </si>
  <si>
    <t>09.6 Sermaye Gelirleri</t>
  </si>
  <si>
    <t>Vergi Gelirleri</t>
  </si>
  <si>
    <t>Gelir ve  Kazanç Üzerinden Alınan Vergiler</t>
  </si>
  <si>
    <t xml:space="preserve">Mülkiyet Üzerinden Alınan Vergiler </t>
  </si>
  <si>
    <t>Dahilde Alınan Mal ve Hizmet Vergileri</t>
  </si>
  <si>
    <t>Uluslararası Ticaret ve Muamelelerden Alınan Vergiler</t>
  </si>
  <si>
    <t>Damga Vergisi</t>
  </si>
  <si>
    <t>Harçlar</t>
  </si>
  <si>
    <t>Başka Yerde Sınıflandırılmayan Vergiler</t>
  </si>
  <si>
    <t>Sosyal Güvenlik Gelirleri</t>
  </si>
  <si>
    <t>Genel Bütçeli İdarelerden</t>
  </si>
  <si>
    <t>Özel Bütçeli İdarelerden</t>
  </si>
  <si>
    <t>Düzenleyici ve Denetleyici Kurumlardan</t>
  </si>
  <si>
    <t>Sosyal Güvenlik Kurumlarından</t>
  </si>
  <si>
    <t>Mahalli İdarelerden</t>
  </si>
  <si>
    <t>Diğer İşverenlerden</t>
  </si>
  <si>
    <t>Çalışanlardan</t>
  </si>
  <si>
    <t>Kendi işine sahip olanlardan veya çalışmayanlardan</t>
  </si>
  <si>
    <t>Ayırımı yapılamayan diğer sosyal güvenlik payları</t>
  </si>
  <si>
    <t>Teşebbüs ve Mülkiyet Gelirleri</t>
  </si>
  <si>
    <t>Mal ve Hizmet Satış Gelirleri</t>
  </si>
  <si>
    <t>Malların kullanma veya faaliyette bulunma izni  gelirleri</t>
  </si>
  <si>
    <t>KİT ve Kamu Bankaları Gelirleri</t>
  </si>
  <si>
    <t>Kurumlar Hasılatı</t>
  </si>
  <si>
    <t>Kurumlar Karları</t>
  </si>
  <si>
    <t>Kira Gelirleri</t>
  </si>
  <si>
    <t>Diğer Teşebbüs ve Mülkiyet Gelirleri</t>
  </si>
  <si>
    <t>Alınan Bağış ve Yardımlar ile Özel Gelirler</t>
  </si>
  <si>
    <t>Yurt Dışından Alınan Bağış ve Yardımlar</t>
  </si>
  <si>
    <t>Merkezi Yönetim Bütçesine Dahil İdarelerden Alınan Bağış ve Yardımlar</t>
  </si>
  <si>
    <t>Diğer İdarelerden Alınan Bağış ve Yardımlar</t>
  </si>
  <si>
    <t>Kurumlardan ve Kişilerden Alınan Yardım ve Bağışlar</t>
  </si>
  <si>
    <t>Proje Yardımları</t>
  </si>
  <si>
    <t>Özel Gelirler</t>
  </si>
  <si>
    <t>Diğer Gelirler</t>
  </si>
  <si>
    <t>Faiz Gelirleri</t>
  </si>
  <si>
    <t>Kişi ve Kurumlardan Alınan Paylar</t>
  </si>
  <si>
    <t>Para Cezaları</t>
  </si>
  <si>
    <t>Diğer Çeşitli Gelirler</t>
  </si>
  <si>
    <t>Sermaye Gelirleri</t>
  </si>
  <si>
    <t>Taşınmaz Satış Gelirleri</t>
  </si>
  <si>
    <t>Taşınır Satış Gelirleri</t>
  </si>
  <si>
    <t>Menkul Kıymet ve Varlık Satış Gelirleri</t>
  </si>
  <si>
    <t>Diğer Sermaye Satış Gelirleri</t>
  </si>
  <si>
    <t>Alacaklardan Tahsilat</t>
  </si>
  <si>
    <t>1</t>
  </si>
  <si>
    <t>Yurtiçi Alacaklardan Tahsilat</t>
  </si>
  <si>
    <t>2</t>
  </si>
  <si>
    <t>Yurtdışı Alacaklardan Tahsilat</t>
  </si>
  <si>
    <t>Red ve İadeler (-)</t>
  </si>
  <si>
    <t>2019</t>
  </si>
  <si>
    <t>38.64 - GİRESUN ÜNİVERSİTESİ</t>
  </si>
  <si>
    <t>38.64</t>
  </si>
  <si>
    <t>OCAK-HAZİRAN 
GERÇEKLEŞME TOPLAMI</t>
  </si>
  <si>
    <t>OCAK-HAZİRAN
 GERÇEK. ORANI ** (%)</t>
  </si>
  <si>
    <t>EK 2-BÜTÇE GELİRLERİNİN GELİŞİMİ</t>
  </si>
</sst>
</file>

<file path=xl/styles.xml><?xml version="1.0" encoding="utf-8"?>
<styleSheet xmlns="http://schemas.openxmlformats.org/spreadsheetml/2006/main">
  <numFmts count="1">
    <numFmt numFmtId="164" formatCode="00"/>
  </numFmts>
  <fonts count="28">
    <font>
      <sz val="10"/>
      <name val="Arial Tur"/>
      <charset val="162"/>
    </font>
    <font>
      <sz val="10"/>
      <name val="Arial"/>
      <family val="2"/>
      <charset val="162"/>
    </font>
    <font>
      <b/>
      <sz val="7"/>
      <name val="Tahoma"/>
      <family val="2"/>
      <charset val="162"/>
    </font>
    <font>
      <sz val="7"/>
      <color indexed="8"/>
      <name val="Tahoma"/>
      <family val="2"/>
    </font>
    <font>
      <b/>
      <sz val="7"/>
      <color indexed="8"/>
      <name val="Tahoma"/>
      <family val="2"/>
      <charset val="162"/>
    </font>
    <font>
      <sz val="7"/>
      <color indexed="8"/>
      <name val="Tahoma"/>
      <family val="2"/>
      <charset val="162"/>
    </font>
    <font>
      <sz val="7"/>
      <name val="Arial"/>
      <family val="2"/>
      <charset val="162"/>
    </font>
    <font>
      <sz val="7"/>
      <name val="Arial Tur"/>
      <charset val="162"/>
    </font>
    <font>
      <sz val="7"/>
      <color indexed="8"/>
      <name val="Arial"/>
      <family val="2"/>
      <charset val="162"/>
    </font>
    <font>
      <b/>
      <sz val="7"/>
      <name val="Arial Tur"/>
      <charset val="162"/>
    </font>
    <font>
      <sz val="7"/>
      <name val="Times New Roman"/>
      <family val="1"/>
      <charset val="162"/>
    </font>
    <font>
      <b/>
      <sz val="7"/>
      <name val="Trebuchet MS"/>
      <family val="2"/>
      <charset val="162"/>
    </font>
    <font>
      <sz val="7"/>
      <name val="Trebuchet MS"/>
      <family val="2"/>
      <charset val="162"/>
    </font>
    <font>
      <b/>
      <sz val="7"/>
      <name val="Arial"/>
      <family val="2"/>
      <charset val="162"/>
    </font>
    <font>
      <b/>
      <sz val="11"/>
      <name val="Times New Roman"/>
      <family val="1"/>
      <charset val="162"/>
    </font>
    <font>
      <sz val="9"/>
      <name val="Times New Roman"/>
      <family val="1"/>
      <charset val="162"/>
    </font>
    <font>
      <sz val="11"/>
      <name val="Times New Roman"/>
      <family val="1"/>
      <charset val="162"/>
    </font>
    <font>
      <sz val="7"/>
      <color theme="1"/>
      <name val="Trebuchet MS"/>
      <family val="2"/>
      <charset val="162"/>
    </font>
    <font>
      <sz val="7"/>
      <color theme="1"/>
      <name val="Arial Tur"/>
      <charset val="162"/>
    </font>
    <font>
      <sz val="10"/>
      <color theme="1"/>
      <name val="Arial Tur"/>
      <charset val="162"/>
    </font>
    <font>
      <sz val="7"/>
      <color theme="1"/>
      <name val="Tahoma"/>
      <family val="2"/>
    </font>
    <font>
      <b/>
      <sz val="7"/>
      <color theme="1"/>
      <name val="Trebuchet MS"/>
      <family val="2"/>
      <charset val="162"/>
    </font>
    <font>
      <b/>
      <sz val="7"/>
      <color theme="1"/>
      <name val="Arial Tur"/>
      <charset val="162"/>
    </font>
    <font>
      <sz val="7"/>
      <color theme="1"/>
      <name val="Tahoma"/>
      <family val="2"/>
      <charset val="162"/>
    </font>
    <font>
      <sz val="7"/>
      <color theme="1"/>
      <name val="Arial"/>
      <family val="2"/>
      <charset val="162"/>
    </font>
    <font>
      <b/>
      <sz val="7"/>
      <color theme="1"/>
      <name val="Times New Roman"/>
      <family val="1"/>
      <charset val="162"/>
    </font>
    <font>
      <sz val="10"/>
      <name val="Arial Tur"/>
      <charset val="162"/>
    </font>
    <font>
      <b/>
      <sz val="10"/>
      <color rgb="FF00B050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" fontId="21" fillId="2" borderId="1" xfId="0" applyNumberFormat="1" applyFont="1" applyFill="1" applyBorder="1" applyAlignment="1" applyProtection="1">
      <alignment horizontal="right" vertical="center" wrapText="1"/>
    </xf>
  </cellStyleXfs>
  <cellXfs count="81">
    <xf numFmtId="0" fontId="0" fillId="0" borderId="0" xfId="0"/>
    <xf numFmtId="3" fontId="22" fillId="2" borderId="1" xfId="0" applyNumberFormat="1" applyFont="1" applyFill="1" applyBorder="1" applyAlignment="1">
      <alignment horizontal="right"/>
    </xf>
    <xf numFmtId="3" fontId="21" fillId="2" borderId="1" xfId="0" applyNumberFormat="1" applyFont="1" applyFill="1" applyBorder="1" applyAlignment="1" applyProtection="1">
      <alignment horizontal="right" vertical="center" wrapText="1"/>
    </xf>
    <xf numFmtId="3" fontId="21" fillId="2" borderId="1" xfId="0" applyNumberFormat="1" applyFont="1" applyFill="1" applyBorder="1" applyAlignment="1" applyProtection="1">
      <alignment horizontal="right"/>
    </xf>
    <xf numFmtId="3" fontId="17" fillId="2" borderId="1" xfId="0" applyNumberFormat="1" applyFont="1" applyFill="1" applyBorder="1" applyAlignment="1" applyProtection="1">
      <alignment horizontal="right"/>
    </xf>
    <xf numFmtId="4" fontId="18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3" fontId="18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 applyProtection="1">
      <alignment horizontal="left"/>
    </xf>
    <xf numFmtId="4" fontId="21" fillId="2" borderId="1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>
      <alignment vertical="center"/>
    </xf>
    <xf numFmtId="4" fontId="17" fillId="2" borderId="1" xfId="0" applyNumberFormat="1" applyFont="1" applyFill="1" applyBorder="1" applyAlignment="1" applyProtection="1">
      <alignment horizontal="right" vertical="center" wrapText="1"/>
    </xf>
    <xf numFmtId="0" fontId="12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>
      <alignment vertical="center"/>
    </xf>
    <xf numFmtId="3" fontId="25" fillId="2" borderId="1" xfId="0" applyNumberFormat="1" applyFont="1" applyFill="1" applyBorder="1" applyAlignment="1">
      <alignment horizontal="right" vertical="center" wrapText="1"/>
    </xf>
    <xf numFmtId="3" fontId="18" fillId="2" borderId="1" xfId="0" applyNumberFormat="1" applyFont="1" applyFill="1" applyBorder="1" applyAlignment="1">
      <alignment horizontal="right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3" fontId="23" fillId="2" borderId="0" xfId="1" applyNumberFormat="1" applyFont="1" applyFill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4" fillId="2" borderId="0" xfId="1" applyFont="1" applyFill="1" applyBorder="1" applyAlignment="1">
      <alignment vertical="center"/>
    </xf>
    <xf numFmtId="0" fontId="0" fillId="0" borderId="0" xfId="0" applyBorder="1"/>
    <xf numFmtId="0" fontId="4" fillId="0" borderId="0" xfId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3" fontId="24" fillId="2" borderId="0" xfId="1" applyNumberFormat="1" applyFont="1" applyFill="1" applyBorder="1" applyAlignment="1">
      <alignment vertical="center"/>
    </xf>
    <xf numFmtId="3" fontId="24" fillId="0" borderId="0" xfId="1" applyNumberFormat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3" fontId="20" fillId="2" borderId="0" xfId="1" applyNumberFormat="1" applyFont="1" applyFill="1" applyBorder="1" applyAlignment="1">
      <alignment vertical="center"/>
    </xf>
    <xf numFmtId="3" fontId="20" fillId="0" borderId="0" xfId="1" applyNumberFormat="1" applyFont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0" fontId="0" fillId="2" borderId="0" xfId="0" applyFill="1" applyBorder="1"/>
    <xf numFmtId="0" fontId="4" fillId="2" borderId="0" xfId="1" applyFont="1" applyFill="1" applyBorder="1" applyAlignment="1">
      <alignment horizontal="center" vertical="center"/>
    </xf>
    <xf numFmtId="0" fontId="19" fillId="2" borderId="0" xfId="0" applyFont="1" applyFill="1" applyBorder="1"/>
    <xf numFmtId="0" fontId="4" fillId="2" borderId="0" xfId="1" applyFont="1" applyFill="1" applyBorder="1" applyAlignment="1">
      <alignment horizontal="left" vertical="center"/>
    </xf>
    <xf numFmtId="3" fontId="18" fillId="2" borderId="0" xfId="0" applyNumberFormat="1" applyFont="1" applyFill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0" borderId="0" xfId="0" applyFont="1" applyBorder="1"/>
    <xf numFmtId="0" fontId="9" fillId="2" borderId="0" xfId="0" applyNumberFormat="1" applyFont="1" applyFill="1" applyBorder="1" applyAlignment="1">
      <alignment vertical="center"/>
    </xf>
    <xf numFmtId="49" fontId="14" fillId="0" borderId="0" xfId="2" applyNumberFormat="1" applyFont="1" applyFill="1" applyBorder="1" applyAlignment="1">
      <alignment horizontal="center" vertical="center" wrapText="1"/>
    </xf>
    <xf numFmtId="1" fontId="14" fillId="0" borderId="0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Fill="1" applyBorder="1" applyAlignment="1">
      <alignment horizontal="left" vertical="center" wrapText="1"/>
    </xf>
    <xf numFmtId="164" fontId="15" fillId="0" borderId="0" xfId="1" applyNumberFormat="1" applyFont="1" applyFill="1" applyBorder="1" applyAlignment="1">
      <alignment horizontal="center" vertical="center" wrapText="1"/>
    </xf>
    <xf numFmtId="1" fontId="15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 wrapText="1"/>
    </xf>
    <xf numFmtId="49" fontId="15" fillId="0" borderId="0" xfId="2" applyNumberFormat="1" applyFont="1" applyFill="1" applyBorder="1" applyAlignment="1">
      <alignment horizontal="center" vertical="center" wrapText="1"/>
    </xf>
    <xf numFmtId="1" fontId="15" fillId="0" borderId="0" xfId="2" applyNumberFormat="1" applyFont="1" applyFill="1" applyBorder="1" applyAlignment="1">
      <alignment horizontal="center" vertical="center" wrapText="1"/>
    </xf>
    <xf numFmtId="0" fontId="15" fillId="0" borderId="0" xfId="2" applyNumberFormat="1" applyFont="1" applyFill="1" applyBorder="1" applyAlignment="1">
      <alignment horizontal="left" vertical="center" wrapText="1"/>
    </xf>
    <xf numFmtId="164" fontId="14" fillId="0" borderId="0" xfId="1" applyNumberFormat="1" applyFont="1" applyFill="1" applyBorder="1" applyAlignment="1">
      <alignment horizontal="center" vertical="center" wrapText="1"/>
    </xf>
    <xf numFmtId="1" fontId="16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 wrapText="1"/>
    </xf>
    <xf numFmtId="1" fontId="15" fillId="0" borderId="0" xfId="2" applyNumberFormat="1" applyFont="1" applyFill="1" applyBorder="1" applyAlignment="1">
      <alignment horizontal="center" vertical="center"/>
    </xf>
    <xf numFmtId="49" fontId="15" fillId="0" borderId="0" xfId="2" applyNumberFormat="1" applyFont="1" applyFill="1" applyBorder="1" applyAlignment="1">
      <alignment horizontal="left" vertical="center"/>
    </xf>
    <xf numFmtId="0" fontId="15" fillId="0" borderId="0" xfId="2" applyNumberFormat="1" applyFont="1" applyFill="1" applyBorder="1" applyAlignment="1">
      <alignment horizontal="center" vertical="center"/>
    </xf>
    <xf numFmtId="0" fontId="15" fillId="0" borderId="0" xfId="2" applyNumberFormat="1" applyFont="1" applyFill="1" applyBorder="1" applyAlignment="1">
      <alignment vertical="center"/>
    </xf>
    <xf numFmtId="49" fontId="3" fillId="2" borderId="0" xfId="1" applyNumberFormat="1" applyFont="1" applyFill="1" applyBorder="1" applyAlignment="1">
      <alignment horizontal="left" vertical="center"/>
    </xf>
    <xf numFmtId="49" fontId="27" fillId="2" borderId="0" xfId="1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3" fontId="21" fillId="3" borderId="1" xfId="0" applyNumberFormat="1" applyFont="1" applyFill="1" applyBorder="1" applyAlignment="1" applyProtection="1">
      <alignment horizontal="right" vertical="center" wrapText="1"/>
    </xf>
    <xf numFmtId="3" fontId="21" fillId="3" borderId="1" xfId="0" applyNumberFormat="1" applyFont="1" applyFill="1" applyBorder="1" applyAlignment="1" applyProtection="1">
      <alignment horizontal="center" vertical="center" wrapText="1"/>
    </xf>
    <xf numFmtId="3" fontId="21" fillId="3" borderId="2" xfId="0" applyNumberFormat="1" applyFont="1" applyFill="1" applyBorder="1" applyAlignment="1" applyProtection="1">
      <alignment horizontal="center" vertical="center" wrapText="1"/>
    </xf>
    <xf numFmtId="3" fontId="21" fillId="3" borderId="3" xfId="0" applyNumberFormat="1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49" fontId="21" fillId="3" borderId="1" xfId="1" applyNumberFormat="1" applyFont="1" applyFill="1" applyBorder="1" applyAlignment="1">
      <alignment horizontal="center" vertical="center" wrapText="1"/>
    </xf>
    <xf numFmtId="49" fontId="21" fillId="3" borderId="1" xfId="1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Yüzd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pageSetUpPr fitToPage="1"/>
  </sheetPr>
  <dimension ref="A1:IV171"/>
  <sheetViews>
    <sheetView tabSelected="1" topLeftCell="F9" workbookViewId="0">
      <pane xSplit="1" topLeftCell="G1" activePane="topRight" state="frozen"/>
      <selection activeCell="F20" sqref="F20"/>
      <selection pane="topRight" activeCell="AD20" sqref="AD20"/>
    </sheetView>
  </sheetViews>
  <sheetFormatPr defaultRowHeight="9.75" customHeight="1"/>
  <cols>
    <col min="1" max="1" width="21.28515625" style="16" hidden="1" bestFit="1" customWidth="1"/>
    <col min="2" max="2" width="14.140625" style="16" hidden="1" bestFit="1" customWidth="1"/>
    <col min="3" max="3" width="17.42578125" style="16" hidden="1" bestFit="1" customWidth="1"/>
    <col min="4" max="4" width="9.7109375" style="16" hidden="1" bestFit="1" customWidth="1"/>
    <col min="5" max="5" width="11.7109375" style="16" hidden="1" bestFit="1" customWidth="1"/>
    <col min="6" max="6" width="47.5703125" style="16" bestFit="1" customWidth="1"/>
    <col min="7" max="7" width="19.28515625" style="21" customWidth="1"/>
    <col min="8" max="8" width="16.7109375" style="42" customWidth="1"/>
    <col min="9" max="9" width="8.7109375" style="21" bestFit="1" customWidth="1"/>
    <col min="10" max="10" width="9.7109375" style="42" customWidth="1"/>
    <col min="11" max="12" width="21.28515625" style="42" hidden="1" bestFit="1" customWidth="1"/>
    <col min="13" max="13" width="9.7109375" style="21" bestFit="1" customWidth="1"/>
    <col min="14" max="14" width="8.7109375" style="42" bestFit="1" customWidth="1"/>
    <col min="15" max="15" width="21.28515625" style="42" hidden="1" bestFit="1" customWidth="1"/>
    <col min="16" max="16" width="10.7109375" style="42" hidden="1" bestFit="1" customWidth="1"/>
    <col min="17" max="17" width="9.7109375" style="21" bestFit="1" customWidth="1"/>
    <col min="18" max="18" width="8.42578125" style="42" customWidth="1"/>
    <col min="19" max="19" width="21.28515625" style="42" hidden="1" bestFit="1" customWidth="1"/>
    <col min="20" max="20" width="11.42578125" style="42" hidden="1" bestFit="1" customWidth="1"/>
    <col min="21" max="21" width="9.7109375" style="21" bestFit="1" customWidth="1"/>
    <col min="22" max="22" width="9.7109375" style="42" customWidth="1"/>
    <col min="23" max="23" width="21.28515625" style="42" hidden="1" bestFit="1" customWidth="1"/>
    <col min="24" max="24" width="11.5703125" style="42" hidden="1" bestFit="1" customWidth="1"/>
    <col min="25" max="25" width="8.7109375" style="21" bestFit="1" customWidth="1"/>
    <col min="26" max="26" width="9.7109375" style="42" customWidth="1"/>
    <col min="27" max="28" width="14.28515625" style="29" hidden="1" bestFit="1" customWidth="1"/>
    <col min="29" max="29" width="7.7109375" style="19" bestFit="1" customWidth="1"/>
    <col min="30" max="31" width="9.42578125" style="29" customWidth="1"/>
    <col min="32" max="32" width="8.85546875" style="19" customWidth="1"/>
    <col min="33" max="33" width="9.5703125" style="29" customWidth="1"/>
    <col min="34" max="34" width="7.7109375" style="29" customWidth="1"/>
    <col min="35" max="35" width="9.140625" style="29" customWidth="1"/>
    <col min="36" max="36" width="15.85546875" style="19" customWidth="1"/>
    <col min="37" max="256" width="9.140625" style="16" bestFit="1" customWidth="1"/>
    <col min="257" max="16384" width="9.140625" style="31"/>
  </cols>
  <sheetData>
    <row r="1" spans="1:256" ht="12.75" hidden="1" customHeight="1">
      <c r="A1" s="22" t="s">
        <v>0</v>
      </c>
      <c r="B1" s="23" t="s">
        <v>182</v>
      </c>
      <c r="C1" s="23" t="s">
        <v>1</v>
      </c>
      <c r="D1" s="23" t="s">
        <v>1</v>
      </c>
      <c r="E1" s="24" t="s">
        <v>1</v>
      </c>
      <c r="F1" s="25" t="s">
        <v>1</v>
      </c>
      <c r="G1" s="26" t="s">
        <v>1</v>
      </c>
      <c r="H1" s="27" t="s">
        <v>1</v>
      </c>
      <c r="I1" s="26" t="s">
        <v>1</v>
      </c>
      <c r="J1" s="27" t="s">
        <v>1</v>
      </c>
      <c r="K1" s="27" t="s">
        <v>1</v>
      </c>
      <c r="L1" s="27" t="s">
        <v>1</v>
      </c>
      <c r="M1" s="26" t="s">
        <v>1</v>
      </c>
      <c r="N1" s="27" t="s">
        <v>1</v>
      </c>
      <c r="O1" s="27" t="s">
        <v>1</v>
      </c>
      <c r="P1" s="27" t="s">
        <v>1</v>
      </c>
      <c r="Q1" s="26" t="s">
        <v>1</v>
      </c>
      <c r="R1" s="27" t="s">
        <v>1</v>
      </c>
      <c r="S1" s="27" t="s">
        <v>1</v>
      </c>
      <c r="T1" s="27" t="s">
        <v>1</v>
      </c>
      <c r="U1" s="26" t="s">
        <v>1</v>
      </c>
      <c r="V1" s="27" t="s">
        <v>1</v>
      </c>
      <c r="W1" s="27" t="s">
        <v>1</v>
      </c>
      <c r="X1" s="27" t="s">
        <v>1</v>
      </c>
      <c r="Y1" s="26" t="s">
        <v>1</v>
      </c>
      <c r="Z1" s="27" t="s">
        <v>1</v>
      </c>
      <c r="AA1" s="28" t="s">
        <v>1</v>
      </c>
      <c r="AC1" s="30" t="s">
        <v>1</v>
      </c>
    </row>
    <row r="2" spans="1:256" ht="12.75" hidden="1" customHeight="1">
      <c r="A2" s="32" t="s">
        <v>2</v>
      </c>
      <c r="B2" s="23" t="s">
        <v>1</v>
      </c>
      <c r="C2" s="23" t="s">
        <v>1</v>
      </c>
      <c r="D2" s="23" t="s">
        <v>1</v>
      </c>
      <c r="E2" s="24" t="s">
        <v>1</v>
      </c>
      <c r="F2" s="25" t="s">
        <v>1</v>
      </c>
      <c r="G2" s="26" t="s">
        <v>1</v>
      </c>
      <c r="H2" s="27" t="s">
        <v>1</v>
      </c>
      <c r="I2" s="26" t="s">
        <v>1</v>
      </c>
      <c r="J2" s="27" t="s">
        <v>1</v>
      </c>
      <c r="K2" s="27" t="s">
        <v>1</v>
      </c>
      <c r="L2" s="27" t="s">
        <v>1</v>
      </c>
      <c r="M2" s="26" t="s">
        <v>1</v>
      </c>
      <c r="N2" s="27" t="s">
        <v>1</v>
      </c>
      <c r="O2" s="27" t="s">
        <v>1</v>
      </c>
      <c r="P2" s="27" t="s">
        <v>1</v>
      </c>
      <c r="Q2" s="26" t="s">
        <v>1</v>
      </c>
      <c r="R2" s="27" t="s">
        <v>1</v>
      </c>
      <c r="S2" s="27" t="s">
        <v>1</v>
      </c>
      <c r="T2" s="27" t="s">
        <v>1</v>
      </c>
      <c r="U2" s="26" t="s">
        <v>1</v>
      </c>
      <c r="V2" s="27" t="s">
        <v>1</v>
      </c>
      <c r="W2" s="27" t="s">
        <v>1</v>
      </c>
      <c r="X2" s="27" t="s">
        <v>1</v>
      </c>
      <c r="Y2" s="26" t="s">
        <v>1</v>
      </c>
      <c r="Z2" s="27" t="s">
        <v>1</v>
      </c>
      <c r="AA2" s="28" t="s">
        <v>1</v>
      </c>
      <c r="AC2" s="30" t="s">
        <v>1</v>
      </c>
    </row>
    <row r="3" spans="1:256" ht="12.75" hidden="1" customHeight="1">
      <c r="A3" s="32" t="s">
        <v>3</v>
      </c>
      <c r="B3" s="23" t="s">
        <v>1</v>
      </c>
      <c r="C3" s="23" t="s">
        <v>1</v>
      </c>
      <c r="D3" s="23" t="s">
        <v>1</v>
      </c>
      <c r="E3" s="24" t="s">
        <v>1</v>
      </c>
      <c r="F3" s="25" t="s">
        <v>1</v>
      </c>
      <c r="G3" s="26" t="s">
        <v>1</v>
      </c>
      <c r="H3" s="27" t="s">
        <v>1</v>
      </c>
      <c r="I3" s="26" t="s">
        <v>1</v>
      </c>
      <c r="J3" s="27" t="s">
        <v>1</v>
      </c>
      <c r="K3" s="27" t="s">
        <v>1</v>
      </c>
      <c r="L3" s="27" t="s">
        <v>1</v>
      </c>
      <c r="M3" s="26" t="s">
        <v>1</v>
      </c>
      <c r="N3" s="27" t="s">
        <v>1</v>
      </c>
      <c r="O3" s="27" t="s">
        <v>1</v>
      </c>
      <c r="P3" s="27" t="s">
        <v>1</v>
      </c>
      <c r="Q3" s="26" t="s">
        <v>1</v>
      </c>
      <c r="R3" s="27" t="s">
        <v>1</v>
      </c>
      <c r="S3" s="27" t="s">
        <v>1</v>
      </c>
      <c r="T3" s="27" t="s">
        <v>1</v>
      </c>
      <c r="U3" s="26" t="s">
        <v>1</v>
      </c>
      <c r="V3" s="27" t="s">
        <v>1</v>
      </c>
      <c r="W3" s="27" t="s">
        <v>1</v>
      </c>
      <c r="X3" s="27" t="s">
        <v>1</v>
      </c>
      <c r="Y3" s="26" t="s">
        <v>1</v>
      </c>
      <c r="Z3" s="27" t="s">
        <v>1</v>
      </c>
      <c r="AA3" s="28" t="s">
        <v>1</v>
      </c>
      <c r="AC3" s="30" t="s">
        <v>1</v>
      </c>
    </row>
    <row r="4" spans="1:256" ht="12.75" hidden="1" customHeight="1">
      <c r="A4" s="32" t="s">
        <v>4</v>
      </c>
      <c r="B4" s="24" t="s">
        <v>1</v>
      </c>
      <c r="C4" s="24" t="s">
        <v>1</v>
      </c>
      <c r="D4" s="24" t="s">
        <v>1</v>
      </c>
      <c r="E4" s="24" t="s">
        <v>1</v>
      </c>
      <c r="F4" s="25" t="s">
        <v>1</v>
      </c>
      <c r="G4" s="26" t="s">
        <v>1</v>
      </c>
      <c r="H4" s="27" t="s">
        <v>1</v>
      </c>
      <c r="I4" s="26" t="s">
        <v>1</v>
      </c>
      <c r="J4" s="27" t="s">
        <v>1</v>
      </c>
      <c r="K4" s="27" t="s">
        <v>1</v>
      </c>
      <c r="L4" s="27" t="s">
        <v>1</v>
      </c>
      <c r="M4" s="26" t="s">
        <v>1</v>
      </c>
      <c r="N4" s="27" t="s">
        <v>1</v>
      </c>
      <c r="O4" s="27" t="s">
        <v>1</v>
      </c>
      <c r="P4" s="27" t="s">
        <v>1</v>
      </c>
      <c r="Q4" s="26" t="s">
        <v>1</v>
      </c>
      <c r="R4" s="27" t="s">
        <v>1</v>
      </c>
      <c r="S4" s="27" t="s">
        <v>1</v>
      </c>
      <c r="T4" s="27" t="s">
        <v>1</v>
      </c>
      <c r="U4" s="26" t="s">
        <v>1</v>
      </c>
      <c r="V4" s="27" t="s">
        <v>1</v>
      </c>
      <c r="W4" s="27" t="s">
        <v>1</v>
      </c>
      <c r="X4" s="27" t="s">
        <v>1</v>
      </c>
      <c r="Y4" s="26" t="s">
        <v>1</v>
      </c>
      <c r="Z4" s="27" t="s">
        <v>1</v>
      </c>
      <c r="AA4" s="28" t="s">
        <v>1</v>
      </c>
      <c r="AC4" s="30" t="s">
        <v>1</v>
      </c>
    </row>
    <row r="5" spans="1:256" ht="12.75" hidden="1" customHeight="1">
      <c r="A5" s="33" t="s">
        <v>5</v>
      </c>
      <c r="B5" s="34" t="s">
        <v>184</v>
      </c>
      <c r="C5" s="35" t="s">
        <v>1</v>
      </c>
      <c r="D5" s="35" t="s">
        <v>1</v>
      </c>
      <c r="E5" s="35" t="s">
        <v>1</v>
      </c>
      <c r="F5" s="36" t="s">
        <v>1</v>
      </c>
      <c r="G5" s="37" t="s">
        <v>1</v>
      </c>
      <c r="H5" s="38" t="s">
        <v>1</v>
      </c>
      <c r="I5" s="37" t="s">
        <v>1</v>
      </c>
      <c r="J5" s="38" t="s">
        <v>1</v>
      </c>
      <c r="K5" s="38" t="s">
        <v>1</v>
      </c>
      <c r="L5" s="38" t="s">
        <v>1</v>
      </c>
      <c r="M5" s="37" t="s">
        <v>1</v>
      </c>
      <c r="N5" s="38" t="s">
        <v>1</v>
      </c>
      <c r="O5" s="38" t="s">
        <v>1</v>
      </c>
      <c r="P5" s="38" t="s">
        <v>1</v>
      </c>
      <c r="Q5" s="37" t="s">
        <v>1</v>
      </c>
      <c r="R5" s="38" t="s">
        <v>1</v>
      </c>
      <c r="S5" s="38" t="s">
        <v>1</v>
      </c>
      <c r="T5" s="38" t="s">
        <v>1</v>
      </c>
      <c r="U5" s="37" t="s">
        <v>1</v>
      </c>
      <c r="V5" s="38" t="s">
        <v>1</v>
      </c>
      <c r="W5" s="38" t="s">
        <v>1</v>
      </c>
      <c r="X5" s="38" t="s">
        <v>1</v>
      </c>
      <c r="Y5" s="37" t="s">
        <v>1</v>
      </c>
      <c r="Z5" s="38" t="s">
        <v>1</v>
      </c>
      <c r="AA5" s="28" t="s">
        <v>1</v>
      </c>
      <c r="AC5" s="30" t="s">
        <v>1</v>
      </c>
    </row>
    <row r="6" spans="1:256" ht="15.75" hidden="1" customHeight="1">
      <c r="A6" s="39" t="s">
        <v>6</v>
      </c>
      <c r="B6" s="35" t="s">
        <v>183</v>
      </c>
      <c r="C6" s="35" t="s">
        <v>1</v>
      </c>
      <c r="D6" s="35" t="s">
        <v>1</v>
      </c>
      <c r="E6" s="35" t="s">
        <v>1</v>
      </c>
      <c r="F6" s="35" t="s">
        <v>1</v>
      </c>
      <c r="G6" s="37" t="s">
        <v>1</v>
      </c>
      <c r="H6" s="38" t="s">
        <v>1</v>
      </c>
      <c r="I6" s="37" t="s">
        <v>1</v>
      </c>
      <c r="J6" s="38" t="s">
        <v>1</v>
      </c>
      <c r="K6" s="38" t="s">
        <v>1</v>
      </c>
      <c r="L6" s="38" t="s">
        <v>1</v>
      </c>
      <c r="M6" s="37" t="s">
        <v>1</v>
      </c>
      <c r="N6" s="38" t="s">
        <v>1</v>
      </c>
      <c r="O6" s="38" t="s">
        <v>1</v>
      </c>
      <c r="P6" s="38" t="s">
        <v>1</v>
      </c>
      <c r="Q6" s="37" t="s">
        <v>1</v>
      </c>
      <c r="R6" s="38" t="s">
        <v>1</v>
      </c>
      <c r="S6" s="38" t="s">
        <v>1</v>
      </c>
      <c r="T6" s="38" t="s">
        <v>1</v>
      </c>
      <c r="U6" s="37" t="s">
        <v>1</v>
      </c>
      <c r="V6" s="38" t="s">
        <v>1</v>
      </c>
      <c r="W6" s="38" t="s">
        <v>1</v>
      </c>
      <c r="X6" s="38" t="s">
        <v>1</v>
      </c>
      <c r="Y6" s="37" t="s">
        <v>1</v>
      </c>
      <c r="Z6" s="38" t="s">
        <v>1</v>
      </c>
      <c r="AA6" s="28" t="s">
        <v>1</v>
      </c>
      <c r="AC6" s="30" t="s">
        <v>1</v>
      </c>
    </row>
    <row r="7" spans="1:256" ht="12.75" hidden="1">
      <c r="A7" s="24" t="s">
        <v>1</v>
      </c>
      <c r="B7" s="24" t="s">
        <v>1</v>
      </c>
      <c r="C7" s="24" t="s">
        <v>1</v>
      </c>
      <c r="D7" s="24" t="s">
        <v>1</v>
      </c>
      <c r="E7" s="24" t="s">
        <v>1</v>
      </c>
      <c r="F7" s="24" t="s">
        <v>1</v>
      </c>
      <c r="G7" s="40" t="s">
        <v>1</v>
      </c>
      <c r="H7" s="41" t="s">
        <v>1</v>
      </c>
      <c r="I7" s="40" t="s">
        <v>1</v>
      </c>
      <c r="J7" s="41" t="s">
        <v>1</v>
      </c>
      <c r="K7" s="41" t="s">
        <v>1</v>
      </c>
      <c r="L7" s="41" t="s">
        <v>1</v>
      </c>
      <c r="M7" s="40" t="s">
        <v>1</v>
      </c>
      <c r="N7" s="41" t="s">
        <v>1</v>
      </c>
      <c r="O7" s="41" t="s">
        <v>1</v>
      </c>
      <c r="P7" s="41" t="s">
        <v>1</v>
      </c>
      <c r="Q7" s="40" t="s">
        <v>1</v>
      </c>
      <c r="R7" s="41" t="s">
        <v>1</v>
      </c>
      <c r="S7" s="41" t="s">
        <v>1</v>
      </c>
      <c r="T7" s="41" t="s">
        <v>1</v>
      </c>
      <c r="U7" s="40" t="s">
        <v>1</v>
      </c>
      <c r="V7" s="41" t="s">
        <v>1</v>
      </c>
      <c r="W7" s="41" t="s">
        <v>1</v>
      </c>
      <c r="X7" s="41" t="s">
        <v>1</v>
      </c>
      <c r="Y7" s="40" t="s">
        <v>1</v>
      </c>
      <c r="Z7" s="41" t="s">
        <v>1</v>
      </c>
      <c r="AA7" s="41" t="s">
        <v>1</v>
      </c>
      <c r="AC7" s="40" t="s">
        <v>1</v>
      </c>
    </row>
    <row r="8" spans="1:256" ht="12.75" hidden="1"/>
    <row r="9" spans="1:256" s="43" customFormat="1" ht="9.75" customHeight="1">
      <c r="A9" s="20"/>
      <c r="B9" s="20"/>
      <c r="C9" s="20"/>
      <c r="D9" s="20"/>
      <c r="E9" s="20"/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</row>
    <row r="10" spans="1:256" s="43" customFormat="1" ht="11.25" customHeight="1">
      <c r="A10" s="20"/>
      <c r="B10" s="20"/>
      <c r="C10" s="20"/>
      <c r="D10" s="20"/>
      <c r="E10" s="20"/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</row>
    <row r="11" spans="1:256" s="43" customFormat="1" ht="21.75" customHeight="1">
      <c r="A11" s="20"/>
      <c r="B11" s="20"/>
      <c r="C11" s="20"/>
      <c r="D11" s="20"/>
      <c r="E11" s="20"/>
      <c r="F11" s="70" t="s">
        <v>187</v>
      </c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</row>
    <row r="12" spans="1:256" s="43" customFormat="1" ht="12.75" hidden="1">
      <c r="A12" s="20"/>
      <c r="B12" s="20"/>
      <c r="C12" s="20"/>
      <c r="D12" s="20"/>
      <c r="E12" s="20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</row>
    <row r="13" spans="1:256" s="43" customFormat="1" ht="12.75" hidden="1">
      <c r="A13" s="20"/>
      <c r="B13" s="20"/>
      <c r="C13" s="20"/>
      <c r="D13" s="20"/>
      <c r="E13" s="20"/>
      <c r="F13" s="44" t="s">
        <v>7</v>
      </c>
      <c r="G13" s="26" t="s">
        <v>8</v>
      </c>
      <c r="H13" s="21" t="s">
        <v>9</v>
      </c>
      <c r="I13" s="26" t="s">
        <v>8</v>
      </c>
      <c r="J13" s="26" t="s">
        <v>8</v>
      </c>
      <c r="K13" s="26" t="s">
        <v>8</v>
      </c>
      <c r="L13" s="26" t="s">
        <v>8</v>
      </c>
      <c r="M13" s="21" t="s">
        <v>10</v>
      </c>
      <c r="N13" s="21" t="s">
        <v>10</v>
      </c>
      <c r="O13" s="26" t="s">
        <v>8</v>
      </c>
      <c r="P13" s="26" t="s">
        <v>8</v>
      </c>
      <c r="Q13" s="26" t="s">
        <v>10</v>
      </c>
      <c r="R13" s="26" t="s">
        <v>10</v>
      </c>
      <c r="S13" s="26" t="s">
        <v>8</v>
      </c>
      <c r="T13" s="26" t="s">
        <v>8</v>
      </c>
      <c r="U13" s="26" t="s">
        <v>10</v>
      </c>
      <c r="V13" s="26" t="s">
        <v>10</v>
      </c>
      <c r="W13" s="26" t="s">
        <v>8</v>
      </c>
      <c r="X13" s="26" t="s">
        <v>8</v>
      </c>
      <c r="Y13" s="26" t="s">
        <v>10</v>
      </c>
      <c r="Z13" s="26" t="s">
        <v>10</v>
      </c>
      <c r="AA13" s="26" t="s">
        <v>8</v>
      </c>
      <c r="AB13" s="26" t="s">
        <v>8</v>
      </c>
      <c r="AC13" s="26" t="s">
        <v>10</v>
      </c>
      <c r="AD13" s="26" t="s">
        <v>10</v>
      </c>
      <c r="AE13" s="26" t="s">
        <v>8</v>
      </c>
      <c r="AF13" s="26" t="s">
        <v>8</v>
      </c>
      <c r="AG13" s="19"/>
      <c r="AH13" s="19"/>
      <c r="AI13" s="19"/>
      <c r="AJ13" s="19" t="s">
        <v>11</v>
      </c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</row>
    <row r="14" spans="1:256" s="43" customFormat="1" ht="12.75" hidden="1">
      <c r="A14" s="20"/>
      <c r="B14" s="20"/>
      <c r="C14" s="20"/>
      <c r="D14" s="20"/>
      <c r="E14" s="20"/>
      <c r="F14" s="44" t="s">
        <v>12</v>
      </c>
      <c r="G14" s="45">
        <f>ButceYil-1</f>
        <v>2018</v>
      </c>
      <c r="H14" s="45" t="str">
        <f>ButceYil</f>
        <v>2019</v>
      </c>
      <c r="I14" s="45">
        <f>ButceYil-1</f>
        <v>2018</v>
      </c>
      <c r="J14" s="45" t="str">
        <f>ButceYil</f>
        <v>2019</v>
      </c>
      <c r="K14" s="45">
        <f>ButceYil-1</f>
        <v>2018</v>
      </c>
      <c r="L14" s="45" t="str">
        <f>ButceYil</f>
        <v>2019</v>
      </c>
      <c r="M14" s="45" t="s">
        <v>1</v>
      </c>
      <c r="N14" s="45" t="s">
        <v>1</v>
      </c>
      <c r="O14" s="45">
        <f>ButceYil-1</f>
        <v>2018</v>
      </c>
      <c r="P14" s="45" t="str">
        <f>ButceYil</f>
        <v>2019</v>
      </c>
      <c r="Q14" s="45">
        <f>ButceYil-1</f>
        <v>2018</v>
      </c>
      <c r="R14" s="45" t="str">
        <f>ButceYil</f>
        <v>2019</v>
      </c>
      <c r="S14" s="45">
        <f>ButceYil-1</f>
        <v>2018</v>
      </c>
      <c r="T14" s="45" t="str">
        <f>ButceYil</f>
        <v>2019</v>
      </c>
      <c r="U14" s="45">
        <f>ButceYil-1</f>
        <v>2018</v>
      </c>
      <c r="V14" s="45" t="str">
        <f>ButceYil</f>
        <v>2019</v>
      </c>
      <c r="W14" s="45">
        <f>ButceYil-1</f>
        <v>2018</v>
      </c>
      <c r="X14" s="45" t="str">
        <f>ButceYil</f>
        <v>2019</v>
      </c>
      <c r="Y14" s="45">
        <f>ButceYil-1</f>
        <v>2018</v>
      </c>
      <c r="Z14" s="45" t="str">
        <f>ButceYil</f>
        <v>2019</v>
      </c>
      <c r="AA14" s="45">
        <f>ButceYil-1</f>
        <v>2018</v>
      </c>
      <c r="AB14" s="45" t="str">
        <f>ButceYil</f>
        <v>2019</v>
      </c>
      <c r="AC14" s="45">
        <f>ButceYil-1</f>
        <v>2018</v>
      </c>
      <c r="AD14" s="45" t="str">
        <f>ButceYil</f>
        <v>2019</v>
      </c>
      <c r="AE14" s="45">
        <f>ButceYil-1</f>
        <v>2018</v>
      </c>
      <c r="AF14" s="45" t="str">
        <f>ButceYil</f>
        <v>2019</v>
      </c>
      <c r="AG14" s="45" t="s">
        <v>1</v>
      </c>
      <c r="AH14" s="45" t="s">
        <v>1</v>
      </c>
      <c r="AI14" s="45" t="s">
        <v>1</v>
      </c>
      <c r="AJ14" s="45" t="str">
        <f>ButceYil</f>
        <v>2019</v>
      </c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</row>
    <row r="15" spans="1:256" s="43" customFormat="1" ht="12.75" hidden="1">
      <c r="A15" s="20"/>
      <c r="B15" s="20"/>
      <c r="C15" s="20"/>
      <c r="D15" s="20"/>
      <c r="E15" s="20"/>
      <c r="F15" s="44" t="s">
        <v>13</v>
      </c>
      <c r="G15" s="45" t="s">
        <v>1</v>
      </c>
      <c r="H15" s="45">
        <v>6</v>
      </c>
      <c r="I15" s="45" t="s">
        <v>1</v>
      </c>
      <c r="J15" s="45" t="s">
        <v>1</v>
      </c>
      <c r="K15" s="45" t="s">
        <v>1</v>
      </c>
      <c r="L15" s="45" t="s">
        <v>1</v>
      </c>
      <c r="M15" s="45" t="s">
        <v>1</v>
      </c>
      <c r="N15" s="45" t="s">
        <v>1</v>
      </c>
      <c r="O15" s="45" t="s">
        <v>1</v>
      </c>
      <c r="P15" s="45" t="s">
        <v>1</v>
      </c>
      <c r="Q15" s="45" t="s">
        <v>1</v>
      </c>
      <c r="R15" s="45" t="s">
        <v>1</v>
      </c>
      <c r="S15" s="45" t="s">
        <v>1</v>
      </c>
      <c r="T15" s="45" t="s">
        <v>1</v>
      </c>
      <c r="U15" s="45" t="s">
        <v>1</v>
      </c>
      <c r="V15" s="45" t="s">
        <v>1</v>
      </c>
      <c r="W15" s="45" t="s">
        <v>1</v>
      </c>
      <c r="X15" s="45" t="s">
        <v>1</v>
      </c>
      <c r="Y15" s="45" t="s">
        <v>1</v>
      </c>
      <c r="Z15" s="45" t="s">
        <v>1</v>
      </c>
      <c r="AA15" s="45" t="s">
        <v>1</v>
      </c>
      <c r="AB15" s="45" t="s">
        <v>1</v>
      </c>
      <c r="AC15" s="45" t="s">
        <v>1</v>
      </c>
      <c r="AD15" s="45" t="s">
        <v>1</v>
      </c>
      <c r="AE15" s="45" t="s">
        <v>1</v>
      </c>
      <c r="AF15" s="45" t="s">
        <v>1</v>
      </c>
      <c r="AG15" s="45" t="s">
        <v>1</v>
      </c>
      <c r="AH15" s="45" t="s">
        <v>1</v>
      </c>
      <c r="AI15" s="45" t="s">
        <v>1</v>
      </c>
      <c r="AJ15" s="45">
        <v>6</v>
      </c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</row>
    <row r="16" spans="1:256" s="43" customFormat="1" ht="12.75" hidden="1">
      <c r="A16" s="20"/>
      <c r="B16" s="20"/>
      <c r="C16" s="20"/>
      <c r="D16" s="20"/>
      <c r="E16" s="20"/>
      <c r="F16" s="44" t="s">
        <v>14</v>
      </c>
      <c r="G16" s="45">
        <v>12</v>
      </c>
      <c r="H16" s="45" t="s">
        <v>1</v>
      </c>
      <c r="I16" s="45">
        <v>1</v>
      </c>
      <c r="J16" s="45">
        <v>1</v>
      </c>
      <c r="K16" s="45">
        <v>2</v>
      </c>
      <c r="L16" s="45">
        <v>2</v>
      </c>
      <c r="M16" s="45" t="s">
        <v>1</v>
      </c>
      <c r="N16" s="45" t="s">
        <v>1</v>
      </c>
      <c r="O16" s="45">
        <v>3</v>
      </c>
      <c r="P16" s="45">
        <v>3</v>
      </c>
      <c r="Q16" s="45">
        <v>3</v>
      </c>
      <c r="R16" s="45">
        <v>3</v>
      </c>
      <c r="S16" s="45">
        <v>4</v>
      </c>
      <c r="T16" s="45">
        <v>4</v>
      </c>
      <c r="U16" s="45">
        <v>4</v>
      </c>
      <c r="V16" s="45">
        <v>4</v>
      </c>
      <c r="W16" s="45">
        <v>5</v>
      </c>
      <c r="X16" s="45">
        <v>5</v>
      </c>
      <c r="Y16" s="45">
        <v>5</v>
      </c>
      <c r="Z16" s="45">
        <v>5</v>
      </c>
      <c r="AA16" s="45">
        <v>6</v>
      </c>
      <c r="AB16" s="45">
        <v>6</v>
      </c>
      <c r="AC16" s="45">
        <v>6</v>
      </c>
      <c r="AD16" s="45">
        <v>6</v>
      </c>
      <c r="AE16" s="45">
        <v>6</v>
      </c>
      <c r="AF16" s="45">
        <v>6</v>
      </c>
      <c r="AG16" s="45" t="s">
        <v>1</v>
      </c>
      <c r="AH16" s="45" t="s">
        <v>1</v>
      </c>
      <c r="AI16" s="45" t="s">
        <v>1</v>
      </c>
      <c r="AJ16" s="45" t="s">
        <v>1</v>
      </c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</row>
    <row r="17" spans="1:256" s="43" customFormat="1" ht="12.75" hidden="1">
      <c r="A17" s="20"/>
      <c r="B17" s="20"/>
      <c r="C17" s="20"/>
      <c r="D17" s="20"/>
      <c r="E17" s="20"/>
      <c r="F17" s="44" t="s">
        <v>15</v>
      </c>
      <c r="G17" s="45" t="str">
        <f t="shared" ref="G17:L17" si="0">KurKod</f>
        <v>38.64</v>
      </c>
      <c r="H17" s="45" t="str">
        <f t="shared" si="0"/>
        <v>38.64</v>
      </c>
      <c r="I17" s="45" t="str">
        <f t="shared" si="0"/>
        <v>38.64</v>
      </c>
      <c r="J17" s="45" t="str">
        <f t="shared" si="0"/>
        <v>38.64</v>
      </c>
      <c r="K17" s="45" t="str">
        <f t="shared" si="0"/>
        <v>38.64</v>
      </c>
      <c r="L17" s="45" t="str">
        <f t="shared" si="0"/>
        <v>38.64</v>
      </c>
      <c r="M17" s="45" t="s">
        <v>1</v>
      </c>
      <c r="N17" s="45" t="s">
        <v>1</v>
      </c>
      <c r="O17" s="45" t="str">
        <f t="shared" ref="O17:AF17" si="1">KurKod</f>
        <v>38.64</v>
      </c>
      <c r="P17" s="45" t="str">
        <f t="shared" si="1"/>
        <v>38.64</v>
      </c>
      <c r="Q17" s="45" t="str">
        <f t="shared" si="1"/>
        <v>38.64</v>
      </c>
      <c r="R17" s="45" t="str">
        <f t="shared" si="1"/>
        <v>38.64</v>
      </c>
      <c r="S17" s="45" t="str">
        <f t="shared" si="1"/>
        <v>38.64</v>
      </c>
      <c r="T17" s="45" t="str">
        <f t="shared" si="1"/>
        <v>38.64</v>
      </c>
      <c r="U17" s="45" t="str">
        <f t="shared" si="1"/>
        <v>38.64</v>
      </c>
      <c r="V17" s="45" t="str">
        <f t="shared" si="1"/>
        <v>38.64</v>
      </c>
      <c r="W17" s="45" t="str">
        <f t="shared" si="1"/>
        <v>38.64</v>
      </c>
      <c r="X17" s="45" t="str">
        <f t="shared" si="1"/>
        <v>38.64</v>
      </c>
      <c r="Y17" s="45" t="str">
        <f t="shared" si="1"/>
        <v>38.64</v>
      </c>
      <c r="Z17" s="45" t="str">
        <f t="shared" si="1"/>
        <v>38.64</v>
      </c>
      <c r="AA17" s="45" t="str">
        <f t="shared" si="1"/>
        <v>38.64</v>
      </c>
      <c r="AB17" s="45" t="str">
        <f t="shared" si="1"/>
        <v>38.64</v>
      </c>
      <c r="AC17" s="45" t="str">
        <f t="shared" si="1"/>
        <v>38.64</v>
      </c>
      <c r="AD17" s="45" t="str">
        <f t="shared" si="1"/>
        <v>38.64</v>
      </c>
      <c r="AE17" s="45" t="str">
        <f t="shared" si="1"/>
        <v>38.64</v>
      </c>
      <c r="AF17" s="45" t="str">
        <f t="shared" si="1"/>
        <v>38.64</v>
      </c>
      <c r="AG17" s="45" t="s">
        <v>1</v>
      </c>
      <c r="AH17" s="45" t="s">
        <v>1</v>
      </c>
      <c r="AI17" s="45" t="s">
        <v>1</v>
      </c>
      <c r="AJ17" s="45" t="str">
        <f>KurKod</f>
        <v>38.64</v>
      </c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</row>
    <row r="18" spans="1:256" s="43" customFormat="1" ht="12.75" hidden="1">
      <c r="A18" s="20"/>
      <c r="B18" s="20"/>
      <c r="C18" s="20"/>
      <c r="D18" s="20"/>
      <c r="E18" s="20"/>
      <c r="F18" s="44" t="s">
        <v>1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 t="s">
        <v>1</v>
      </c>
      <c r="AB18" s="21" t="s">
        <v>1</v>
      </c>
      <c r="AC18" s="21" t="s">
        <v>1</v>
      </c>
      <c r="AD18" s="21" t="s">
        <v>1</v>
      </c>
      <c r="AE18" s="21" t="s">
        <v>1</v>
      </c>
      <c r="AF18" s="21" t="s">
        <v>1</v>
      </c>
      <c r="AG18" s="19"/>
      <c r="AH18" s="19"/>
      <c r="AI18" s="19"/>
      <c r="AJ18" s="19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</row>
    <row r="19" spans="1:256" s="43" customFormat="1" ht="16.5" hidden="1" customHeight="1">
      <c r="A19" s="20"/>
      <c r="B19" s="20"/>
      <c r="C19" s="20"/>
      <c r="D19" s="20"/>
      <c r="E19" s="20"/>
      <c r="F19" s="44" t="s">
        <v>1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 t="s">
        <v>1</v>
      </c>
      <c r="AB19" s="21" t="s">
        <v>1</v>
      </c>
      <c r="AC19" s="21" t="s">
        <v>1</v>
      </c>
      <c r="AD19" s="21" t="s">
        <v>1</v>
      </c>
      <c r="AE19" s="21" t="s">
        <v>1</v>
      </c>
      <c r="AF19" s="21" t="s">
        <v>1</v>
      </c>
      <c r="AG19" s="19"/>
      <c r="AH19" s="19"/>
      <c r="AI19" s="19"/>
      <c r="AJ19" s="19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</row>
    <row r="20" spans="1:256" s="43" customFormat="1" ht="15" customHeight="1">
      <c r="A20" s="20"/>
      <c r="B20" s="20"/>
      <c r="C20" s="20"/>
      <c r="D20" s="20"/>
      <c r="E20" s="20"/>
      <c r="F20" s="46" t="s">
        <v>16</v>
      </c>
      <c r="G20" s="47" t="str">
        <f>ButceYil</f>
        <v>2019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 t="s">
        <v>1</v>
      </c>
      <c r="AB20" s="21" t="s">
        <v>1</v>
      </c>
      <c r="AC20" s="21" t="s">
        <v>1</v>
      </c>
      <c r="AD20" s="21" t="s">
        <v>1</v>
      </c>
      <c r="AE20" s="21" t="s">
        <v>1</v>
      </c>
      <c r="AF20" s="21" t="s">
        <v>1</v>
      </c>
      <c r="AG20" s="19"/>
      <c r="AH20" s="19"/>
      <c r="AI20" s="19"/>
      <c r="AJ20" s="19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</row>
    <row r="21" spans="1:256" s="43" customFormat="1" ht="20.25" customHeight="1">
      <c r="A21" s="20"/>
      <c r="B21" s="20"/>
      <c r="C21" s="20"/>
      <c r="D21" s="20"/>
      <c r="E21" s="20"/>
      <c r="F21" s="46" t="s">
        <v>17</v>
      </c>
      <c r="G21" s="69" t="str">
        <f>Kurum</f>
        <v>38.64 - GİRESUN ÜNİVERSİTESİ</v>
      </c>
      <c r="H21" s="69" t="s">
        <v>1</v>
      </c>
      <c r="I21" s="69" t="s">
        <v>1</v>
      </c>
      <c r="J21" s="69" t="s">
        <v>1</v>
      </c>
      <c r="K21" s="69" t="s">
        <v>1</v>
      </c>
      <c r="L21" s="69" t="s">
        <v>1</v>
      </c>
      <c r="M21" s="69" t="s">
        <v>1</v>
      </c>
      <c r="N21" s="69" t="s">
        <v>1</v>
      </c>
      <c r="O21" s="69" t="s">
        <v>1</v>
      </c>
      <c r="P21" s="69" t="s">
        <v>1</v>
      </c>
      <c r="Q21" s="69" t="s">
        <v>1</v>
      </c>
      <c r="R21" s="69" t="s">
        <v>1</v>
      </c>
      <c r="S21" s="69" t="s">
        <v>1</v>
      </c>
      <c r="T21" s="69" t="s">
        <v>1</v>
      </c>
      <c r="U21" s="69" t="s">
        <v>1</v>
      </c>
      <c r="V21" s="69" t="s">
        <v>1</v>
      </c>
      <c r="W21" s="69" t="s">
        <v>1</v>
      </c>
      <c r="X21" s="69" t="s">
        <v>1</v>
      </c>
      <c r="Y21" s="69" t="s">
        <v>1</v>
      </c>
      <c r="Z21" s="69" t="s">
        <v>1</v>
      </c>
      <c r="AA21" s="21" t="s">
        <v>1</v>
      </c>
      <c r="AB21" s="21" t="s">
        <v>1</v>
      </c>
      <c r="AC21" s="21" t="s">
        <v>1</v>
      </c>
      <c r="AD21" s="21" t="s">
        <v>1</v>
      </c>
      <c r="AE21" s="19"/>
      <c r="AF21" s="19"/>
      <c r="AG21" s="19"/>
      <c r="AH21" s="19"/>
      <c r="AI21" s="19"/>
      <c r="AJ21" s="19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</row>
    <row r="22" spans="1:256" ht="34.5" customHeight="1">
      <c r="E22" s="20"/>
      <c r="F22" s="72" t="s">
        <v>1</v>
      </c>
      <c r="G22" s="73" t="str">
        <f>ButceYil-1 &amp; " " &amp; "GERÇEKLEŞME TOPLAMI"</f>
        <v>2018 GERÇEKLEŞME TOPLAMI</v>
      </c>
      <c r="H22" s="75" t="str">
        <f>ButceYil &amp; " " &amp; "BAŞLANGIÇ ÖDENEĞİ"</f>
        <v>2019 BAŞLANGIÇ ÖDENEĞİ</v>
      </c>
      <c r="I22" s="74" t="s">
        <v>18</v>
      </c>
      <c r="J22" s="74" t="s">
        <v>1</v>
      </c>
      <c r="K22" s="74" t="s">
        <v>19</v>
      </c>
      <c r="L22" s="74" t="s">
        <v>1</v>
      </c>
      <c r="M22" s="74" t="s">
        <v>19</v>
      </c>
      <c r="N22" s="74" t="s">
        <v>1</v>
      </c>
      <c r="O22" s="74" t="s">
        <v>20</v>
      </c>
      <c r="P22" s="74" t="s">
        <v>1</v>
      </c>
      <c r="Q22" s="74" t="s">
        <v>20</v>
      </c>
      <c r="R22" s="74" t="s">
        <v>1</v>
      </c>
      <c r="S22" s="74" t="s">
        <v>21</v>
      </c>
      <c r="T22" s="74" t="s">
        <v>1</v>
      </c>
      <c r="U22" s="74" t="s">
        <v>21</v>
      </c>
      <c r="V22" s="74" t="s">
        <v>1</v>
      </c>
      <c r="W22" s="74" t="s">
        <v>22</v>
      </c>
      <c r="X22" s="74" t="s">
        <v>1</v>
      </c>
      <c r="Y22" s="74" t="s">
        <v>22</v>
      </c>
      <c r="Z22" s="74" t="s">
        <v>1</v>
      </c>
      <c r="AA22" s="74" t="s">
        <v>23</v>
      </c>
      <c r="AB22" s="74" t="s">
        <v>1</v>
      </c>
      <c r="AC22" s="74" t="s">
        <v>23</v>
      </c>
      <c r="AD22" s="74" t="s">
        <v>1</v>
      </c>
      <c r="AE22" s="78" t="s">
        <v>185</v>
      </c>
      <c r="AF22" s="79"/>
      <c r="AG22" s="75" t="s">
        <v>24</v>
      </c>
      <c r="AH22" s="78" t="s">
        <v>186</v>
      </c>
      <c r="AI22" s="79" t="s">
        <v>1</v>
      </c>
      <c r="AJ22" s="80" t="str">
        <f>ButceYil &amp; " " &amp; "YILSONU GERÇEKLEŞME TAHMİNİ"</f>
        <v>2019 YILSONU GERÇEKLEŞME TAHMİNİ</v>
      </c>
    </row>
    <row r="23" spans="1:256" ht="14.25" customHeight="1">
      <c r="A23" s="25" t="s">
        <v>7</v>
      </c>
      <c r="B23" s="48" t="s">
        <v>25</v>
      </c>
      <c r="E23" s="20"/>
      <c r="F23" s="72" t="s">
        <v>1</v>
      </c>
      <c r="G23" s="73" t="s">
        <v>1</v>
      </c>
      <c r="H23" s="76" t="s">
        <v>1</v>
      </c>
      <c r="I23" s="77">
        <f>ButceYil-1</f>
        <v>2018</v>
      </c>
      <c r="J23" s="77" t="str">
        <f>ButceYil</f>
        <v>2019</v>
      </c>
      <c r="K23" s="77">
        <f>ButceYil-1</f>
        <v>2018</v>
      </c>
      <c r="L23" s="77" t="str">
        <f>ButceYil</f>
        <v>2019</v>
      </c>
      <c r="M23" s="77">
        <f>ButceYil-1</f>
        <v>2018</v>
      </c>
      <c r="N23" s="77" t="str">
        <f>ButceYil</f>
        <v>2019</v>
      </c>
      <c r="O23" s="77">
        <f>ButceYil-1</f>
        <v>2018</v>
      </c>
      <c r="P23" s="77" t="str">
        <f>ButceYil</f>
        <v>2019</v>
      </c>
      <c r="Q23" s="77">
        <f>ButceYil-1</f>
        <v>2018</v>
      </c>
      <c r="R23" s="77" t="str">
        <f>ButceYil</f>
        <v>2019</v>
      </c>
      <c r="S23" s="77">
        <f>ButceYil-1</f>
        <v>2018</v>
      </c>
      <c r="T23" s="77" t="str">
        <f>ButceYil</f>
        <v>2019</v>
      </c>
      <c r="U23" s="77">
        <f>ButceYil-1</f>
        <v>2018</v>
      </c>
      <c r="V23" s="77" t="str">
        <f>ButceYil</f>
        <v>2019</v>
      </c>
      <c r="W23" s="77">
        <f>ButceYil-1</f>
        <v>2018</v>
      </c>
      <c r="X23" s="77" t="str">
        <f>ButceYil</f>
        <v>2019</v>
      </c>
      <c r="Y23" s="77">
        <f>ButceYil-1</f>
        <v>2018</v>
      </c>
      <c r="Z23" s="77" t="str">
        <f>ButceYil</f>
        <v>2019</v>
      </c>
      <c r="AA23" s="77">
        <f>ButceYil-1</f>
        <v>2018</v>
      </c>
      <c r="AB23" s="77" t="str">
        <f>ButceYil</f>
        <v>2019</v>
      </c>
      <c r="AC23" s="77">
        <f>ButceYil-1</f>
        <v>2018</v>
      </c>
      <c r="AD23" s="77" t="str">
        <f>ButceYil</f>
        <v>2019</v>
      </c>
      <c r="AE23" s="77">
        <f>ButceYil-1</f>
        <v>2018</v>
      </c>
      <c r="AF23" s="77" t="str">
        <f>ButceYil</f>
        <v>2019</v>
      </c>
      <c r="AG23" s="76" t="s">
        <v>1</v>
      </c>
      <c r="AH23" s="77">
        <f>ButceYil-1</f>
        <v>2018</v>
      </c>
      <c r="AI23" s="77" t="str">
        <f>ButceYil</f>
        <v>2019</v>
      </c>
      <c r="AJ23" s="80" t="s">
        <v>1</v>
      </c>
    </row>
    <row r="24" spans="1:256" ht="16.5" customHeight="1">
      <c r="A24" s="49" t="s">
        <v>1</v>
      </c>
      <c r="B24" s="49" t="s">
        <v>1</v>
      </c>
      <c r="E24" s="20"/>
      <c r="F24" s="8" t="s">
        <v>26</v>
      </c>
      <c r="G24" s="2">
        <f t="shared" ref="G24:AF24" si="2">G25+G33+G43+G51+G58+G63+G68-G71</f>
        <v>200992873.72</v>
      </c>
      <c r="H24" s="2">
        <f t="shared" si="2"/>
        <v>184818000</v>
      </c>
      <c r="I24" s="2">
        <f t="shared" si="2"/>
        <v>1860494.69</v>
      </c>
      <c r="J24" s="2">
        <f t="shared" si="2"/>
        <v>15084343.530000001</v>
      </c>
      <c r="K24" s="2">
        <f t="shared" si="2"/>
        <v>46354794.689999998</v>
      </c>
      <c r="L24" s="2">
        <f t="shared" si="2"/>
        <v>16130354.43</v>
      </c>
      <c r="M24" s="2">
        <f t="shared" si="2"/>
        <v>25650490.969999999</v>
      </c>
      <c r="N24" s="2">
        <f t="shared" si="2"/>
        <v>1067480.92</v>
      </c>
      <c r="O24" s="2">
        <f t="shared" si="2"/>
        <v>44824826.850000001</v>
      </c>
      <c r="P24" s="2">
        <f t="shared" si="2"/>
        <v>29590984.879999999</v>
      </c>
      <c r="Q24" s="2">
        <f t="shared" si="2"/>
        <v>17434479.559999999</v>
      </c>
      <c r="R24" s="2">
        <f t="shared" si="2"/>
        <v>13485519.57</v>
      </c>
      <c r="S24" s="2">
        <f t="shared" si="2"/>
        <v>55671260.579999998</v>
      </c>
      <c r="T24" s="2">
        <f t="shared" si="2"/>
        <v>44805961.359999999</v>
      </c>
      <c r="U24" s="2">
        <f t="shared" si="2"/>
        <v>10864031.129999999</v>
      </c>
      <c r="V24" s="2">
        <f t="shared" si="2"/>
        <v>15254948.379999999</v>
      </c>
      <c r="W24" s="2">
        <f t="shared" si="2"/>
        <v>57189304.539999999</v>
      </c>
      <c r="X24" s="2">
        <f t="shared" si="2"/>
        <v>56481220.68</v>
      </c>
      <c r="Y24" s="2">
        <f t="shared" si="2"/>
        <v>1540472.98</v>
      </c>
      <c r="Z24" s="2">
        <f t="shared" si="2"/>
        <v>11690956.41</v>
      </c>
      <c r="AA24" s="2">
        <f t="shared" si="2"/>
        <v>57192262.640000001</v>
      </c>
      <c r="AB24" s="2">
        <f t="shared" si="2"/>
        <v>70163978.879999995</v>
      </c>
      <c r="AC24" s="2">
        <f t="shared" si="2"/>
        <v>142612.56000000006</v>
      </c>
      <c r="AD24" s="2">
        <f t="shared" si="2"/>
        <v>14932284.16</v>
      </c>
      <c r="AE24" s="2">
        <f t="shared" si="2"/>
        <v>57492581.889999993</v>
      </c>
      <c r="AF24" s="2">
        <f t="shared" si="2"/>
        <v>71515532.969999999</v>
      </c>
      <c r="AG24" s="9">
        <f>IF(AF24=0,0,IF(AE24=0,0,(AF24-AE24)/AE24*100))</f>
        <v>24.390887691963435</v>
      </c>
      <c r="AH24" s="9">
        <f>IF(AE24=0,0,IF(G24=0,0,AE24/G24*100))</f>
        <v>28.604288712291364</v>
      </c>
      <c r="AI24" s="9">
        <f>IF(AF24=0,0,IF(H24=0,0,AF24/H24*100))</f>
        <v>38.69511247281109</v>
      </c>
      <c r="AJ24" s="14">
        <f>SUM(AJ43+AJ51+AJ58)</f>
        <v>162790000</v>
      </c>
    </row>
    <row r="25" spans="1:256" s="17" customFormat="1" ht="16.5" customHeight="1">
      <c r="A25" s="48" t="s">
        <v>1</v>
      </c>
      <c r="B25" s="17" t="s">
        <v>27</v>
      </c>
      <c r="E25" s="50"/>
      <c r="F25" s="8" t="s">
        <v>28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f t="shared" ref="M25:M56" si="3">IF(K25=0,0,K25-I25)</f>
        <v>0</v>
      </c>
      <c r="N25" s="3">
        <f t="shared" ref="N25:N56" si="4">IF(L25=0,0,L25-J25)</f>
        <v>0</v>
      </c>
      <c r="O25" s="3">
        <v>0</v>
      </c>
      <c r="P25" s="3">
        <v>0</v>
      </c>
      <c r="Q25" s="3">
        <f t="shared" ref="Q25:Q56" si="5">IF(O25=0,0,O25-K25)</f>
        <v>0</v>
      </c>
      <c r="R25" s="3">
        <f t="shared" ref="R25:R55" si="6">IF(P25=0,0,P25-L25)</f>
        <v>0</v>
      </c>
      <c r="S25" s="3">
        <v>0</v>
      </c>
      <c r="T25" s="3">
        <v>0</v>
      </c>
      <c r="U25" s="3">
        <f t="shared" ref="U25:U56" si="7">IF(S25=0,0,S25-O25)</f>
        <v>0</v>
      </c>
      <c r="V25" s="3">
        <f t="shared" ref="V25:V55" si="8">IF(T25=0,0,T25-P25)</f>
        <v>0</v>
      </c>
      <c r="W25" s="3">
        <v>0</v>
      </c>
      <c r="X25" s="3">
        <v>0</v>
      </c>
      <c r="Y25" s="3">
        <f t="shared" ref="Y25:Y56" si="9">IF(W25=0,0,W25-S25)</f>
        <v>0</v>
      </c>
      <c r="Z25" s="3">
        <f t="shared" ref="Z25:Z56" si="10">IF(X25=0,0,X25-T25)</f>
        <v>0</v>
      </c>
      <c r="AA25" s="3">
        <v>0</v>
      </c>
      <c r="AB25" s="3">
        <v>0</v>
      </c>
      <c r="AC25" s="3">
        <f t="shared" ref="AC25:AC56" si="11">IF(AA25=0,0,AA25-W25)</f>
        <v>0</v>
      </c>
      <c r="AD25" s="3">
        <f t="shared" ref="AD25:AD56" si="12">IF(AB25=0,0,AB25-X25)</f>
        <v>0</v>
      </c>
      <c r="AE25" s="3">
        <v>0</v>
      </c>
      <c r="AF25" s="3">
        <v>0</v>
      </c>
      <c r="AG25" s="9">
        <f t="shared" ref="AG25:AG35" si="13">IF(AF25=0,0,IF(AE25=0,0,(AF25-AE25)/AE25*100))</f>
        <v>0</v>
      </c>
      <c r="AH25" s="9">
        <f t="shared" ref="AH25:AH56" si="14">IF(AE25=0,0,IF(G25=0,0,AE25/G25*100))</f>
        <v>0</v>
      </c>
      <c r="AI25" s="9">
        <f t="shared" ref="AI25:AI56" si="15">IF(AF25=0,0,IF(H25=0,0,AF25/H25*100))</f>
        <v>0</v>
      </c>
      <c r="AJ25" s="1">
        <v>0</v>
      </c>
    </row>
    <row r="26" spans="1:256" ht="16.5" customHeight="1">
      <c r="A26" s="49" t="s">
        <v>1</v>
      </c>
      <c r="B26" s="16" t="s">
        <v>29</v>
      </c>
      <c r="E26" s="20"/>
      <c r="F26" s="10" t="s">
        <v>30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f t="shared" si="3"/>
        <v>0</v>
      </c>
      <c r="N26" s="4">
        <f t="shared" si="4"/>
        <v>0</v>
      </c>
      <c r="O26" s="4">
        <v>0</v>
      </c>
      <c r="P26" s="4">
        <v>0</v>
      </c>
      <c r="Q26" s="4">
        <f t="shared" si="5"/>
        <v>0</v>
      </c>
      <c r="R26" s="4">
        <f t="shared" si="6"/>
        <v>0</v>
      </c>
      <c r="S26" s="4">
        <v>0</v>
      </c>
      <c r="T26" s="4">
        <v>0</v>
      </c>
      <c r="U26" s="4">
        <f t="shared" si="7"/>
        <v>0</v>
      </c>
      <c r="V26" s="4">
        <f t="shared" si="8"/>
        <v>0</v>
      </c>
      <c r="W26" s="4">
        <v>0</v>
      </c>
      <c r="X26" s="4">
        <v>0</v>
      </c>
      <c r="Y26" s="4">
        <f t="shared" si="9"/>
        <v>0</v>
      </c>
      <c r="Z26" s="4">
        <f t="shared" si="10"/>
        <v>0</v>
      </c>
      <c r="AA26" s="4">
        <v>0</v>
      </c>
      <c r="AB26" s="4">
        <v>0</v>
      </c>
      <c r="AC26" s="4">
        <f t="shared" si="11"/>
        <v>0</v>
      </c>
      <c r="AD26" s="4">
        <f t="shared" si="12"/>
        <v>0</v>
      </c>
      <c r="AE26" s="4">
        <v>0</v>
      </c>
      <c r="AF26" s="4">
        <v>0</v>
      </c>
      <c r="AG26" s="11">
        <f t="shared" si="13"/>
        <v>0</v>
      </c>
      <c r="AH26" s="11">
        <f t="shared" si="14"/>
        <v>0</v>
      </c>
      <c r="AI26" s="11">
        <f t="shared" si="15"/>
        <v>0</v>
      </c>
      <c r="AJ26" s="15">
        <v>0</v>
      </c>
    </row>
    <row r="27" spans="1:256" ht="16.5" customHeight="1">
      <c r="A27" s="49" t="s">
        <v>1</v>
      </c>
      <c r="B27" s="16" t="s">
        <v>31</v>
      </c>
      <c r="E27" s="20"/>
      <c r="F27" s="10" t="s">
        <v>32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f t="shared" si="3"/>
        <v>0</v>
      </c>
      <c r="N27" s="4">
        <f t="shared" si="4"/>
        <v>0</v>
      </c>
      <c r="O27" s="4">
        <v>0</v>
      </c>
      <c r="P27" s="4">
        <v>0</v>
      </c>
      <c r="Q27" s="4">
        <f t="shared" si="5"/>
        <v>0</v>
      </c>
      <c r="R27" s="4">
        <f t="shared" si="6"/>
        <v>0</v>
      </c>
      <c r="S27" s="4">
        <v>0</v>
      </c>
      <c r="T27" s="4">
        <v>0</v>
      </c>
      <c r="U27" s="4">
        <f t="shared" si="7"/>
        <v>0</v>
      </c>
      <c r="V27" s="4">
        <f t="shared" si="8"/>
        <v>0</v>
      </c>
      <c r="W27" s="4">
        <v>0</v>
      </c>
      <c r="X27" s="4">
        <v>0</v>
      </c>
      <c r="Y27" s="4">
        <f t="shared" si="9"/>
        <v>0</v>
      </c>
      <c r="Z27" s="4">
        <f t="shared" si="10"/>
        <v>0</v>
      </c>
      <c r="AA27" s="4">
        <v>0</v>
      </c>
      <c r="AB27" s="4">
        <v>0</v>
      </c>
      <c r="AC27" s="4">
        <f t="shared" si="11"/>
        <v>0</v>
      </c>
      <c r="AD27" s="4">
        <f t="shared" si="12"/>
        <v>0</v>
      </c>
      <c r="AE27" s="4">
        <v>0</v>
      </c>
      <c r="AF27" s="4">
        <v>0</v>
      </c>
      <c r="AG27" s="11">
        <f t="shared" si="13"/>
        <v>0</v>
      </c>
      <c r="AH27" s="11">
        <f t="shared" si="14"/>
        <v>0</v>
      </c>
      <c r="AI27" s="11">
        <f t="shared" si="15"/>
        <v>0</v>
      </c>
      <c r="AJ27" s="15">
        <v>0</v>
      </c>
    </row>
    <row r="28" spans="1:256" ht="16.5" customHeight="1">
      <c r="A28" s="49" t="s">
        <v>1</v>
      </c>
      <c r="B28" s="16" t="s">
        <v>33</v>
      </c>
      <c r="E28" s="20"/>
      <c r="F28" s="10" t="s">
        <v>34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f t="shared" si="3"/>
        <v>0</v>
      </c>
      <c r="N28" s="4">
        <f t="shared" si="4"/>
        <v>0</v>
      </c>
      <c r="O28" s="4">
        <v>0</v>
      </c>
      <c r="P28" s="4">
        <v>0</v>
      </c>
      <c r="Q28" s="4">
        <f t="shared" si="5"/>
        <v>0</v>
      </c>
      <c r="R28" s="4">
        <f t="shared" si="6"/>
        <v>0</v>
      </c>
      <c r="S28" s="4">
        <v>0</v>
      </c>
      <c r="T28" s="4">
        <v>0</v>
      </c>
      <c r="U28" s="4">
        <f t="shared" si="7"/>
        <v>0</v>
      </c>
      <c r="V28" s="4">
        <f t="shared" si="8"/>
        <v>0</v>
      </c>
      <c r="W28" s="4">
        <v>0</v>
      </c>
      <c r="X28" s="4">
        <v>0</v>
      </c>
      <c r="Y28" s="4">
        <f t="shared" si="9"/>
        <v>0</v>
      </c>
      <c r="Z28" s="4">
        <f t="shared" si="10"/>
        <v>0</v>
      </c>
      <c r="AA28" s="4">
        <v>0</v>
      </c>
      <c r="AB28" s="4">
        <v>0</v>
      </c>
      <c r="AC28" s="4">
        <f t="shared" si="11"/>
        <v>0</v>
      </c>
      <c r="AD28" s="4">
        <f t="shared" si="12"/>
        <v>0</v>
      </c>
      <c r="AE28" s="4">
        <v>0</v>
      </c>
      <c r="AF28" s="4">
        <v>0</v>
      </c>
      <c r="AG28" s="11">
        <f t="shared" si="13"/>
        <v>0</v>
      </c>
      <c r="AH28" s="11">
        <f t="shared" si="14"/>
        <v>0</v>
      </c>
      <c r="AI28" s="11">
        <f t="shared" si="15"/>
        <v>0</v>
      </c>
      <c r="AJ28" s="15">
        <v>0</v>
      </c>
    </row>
    <row r="29" spans="1:256" ht="16.5" customHeight="1">
      <c r="A29" s="49" t="s">
        <v>1</v>
      </c>
      <c r="B29" s="16" t="s">
        <v>35</v>
      </c>
      <c r="E29" s="20"/>
      <c r="F29" s="10" t="s">
        <v>36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f t="shared" si="3"/>
        <v>0</v>
      </c>
      <c r="N29" s="4">
        <f t="shared" si="4"/>
        <v>0</v>
      </c>
      <c r="O29" s="4">
        <v>0</v>
      </c>
      <c r="P29" s="4">
        <v>0</v>
      </c>
      <c r="Q29" s="4">
        <f t="shared" si="5"/>
        <v>0</v>
      </c>
      <c r="R29" s="4">
        <f t="shared" si="6"/>
        <v>0</v>
      </c>
      <c r="S29" s="4">
        <v>0</v>
      </c>
      <c r="T29" s="4">
        <v>0</v>
      </c>
      <c r="U29" s="4">
        <f t="shared" si="7"/>
        <v>0</v>
      </c>
      <c r="V29" s="4">
        <f t="shared" si="8"/>
        <v>0</v>
      </c>
      <c r="W29" s="4">
        <v>0</v>
      </c>
      <c r="X29" s="4">
        <v>0</v>
      </c>
      <c r="Y29" s="4">
        <f t="shared" si="9"/>
        <v>0</v>
      </c>
      <c r="Z29" s="4">
        <f t="shared" si="10"/>
        <v>0</v>
      </c>
      <c r="AA29" s="4">
        <v>0</v>
      </c>
      <c r="AB29" s="4">
        <v>0</v>
      </c>
      <c r="AC29" s="4">
        <f t="shared" si="11"/>
        <v>0</v>
      </c>
      <c r="AD29" s="4">
        <f t="shared" si="12"/>
        <v>0</v>
      </c>
      <c r="AE29" s="4">
        <v>0</v>
      </c>
      <c r="AF29" s="4">
        <v>0</v>
      </c>
      <c r="AG29" s="11">
        <f t="shared" si="13"/>
        <v>0</v>
      </c>
      <c r="AH29" s="11">
        <f t="shared" si="14"/>
        <v>0</v>
      </c>
      <c r="AI29" s="11">
        <f t="shared" si="15"/>
        <v>0</v>
      </c>
      <c r="AJ29" s="15">
        <v>0</v>
      </c>
    </row>
    <row r="30" spans="1:256" ht="16.5" customHeight="1">
      <c r="B30" s="16" t="s">
        <v>37</v>
      </c>
      <c r="E30" s="20"/>
      <c r="F30" s="10" t="s">
        <v>38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f t="shared" si="3"/>
        <v>0</v>
      </c>
      <c r="N30" s="4">
        <f t="shared" si="4"/>
        <v>0</v>
      </c>
      <c r="O30" s="4">
        <v>0</v>
      </c>
      <c r="P30" s="4">
        <v>0</v>
      </c>
      <c r="Q30" s="4">
        <f t="shared" si="5"/>
        <v>0</v>
      </c>
      <c r="R30" s="4">
        <f t="shared" si="6"/>
        <v>0</v>
      </c>
      <c r="S30" s="4">
        <v>0</v>
      </c>
      <c r="T30" s="4">
        <v>0</v>
      </c>
      <c r="U30" s="4">
        <f t="shared" si="7"/>
        <v>0</v>
      </c>
      <c r="V30" s="4">
        <f t="shared" si="8"/>
        <v>0</v>
      </c>
      <c r="W30" s="4">
        <v>0</v>
      </c>
      <c r="X30" s="4">
        <v>0</v>
      </c>
      <c r="Y30" s="4">
        <f t="shared" si="9"/>
        <v>0</v>
      </c>
      <c r="Z30" s="4">
        <f t="shared" si="10"/>
        <v>0</v>
      </c>
      <c r="AA30" s="4">
        <v>0</v>
      </c>
      <c r="AB30" s="4">
        <v>0</v>
      </c>
      <c r="AC30" s="4">
        <f t="shared" si="11"/>
        <v>0</v>
      </c>
      <c r="AD30" s="4">
        <f t="shared" si="12"/>
        <v>0</v>
      </c>
      <c r="AE30" s="4">
        <v>0</v>
      </c>
      <c r="AF30" s="4">
        <v>0</v>
      </c>
      <c r="AG30" s="11">
        <f t="shared" si="13"/>
        <v>0</v>
      </c>
      <c r="AH30" s="11">
        <f t="shared" si="14"/>
        <v>0</v>
      </c>
      <c r="AI30" s="11">
        <f t="shared" si="15"/>
        <v>0</v>
      </c>
      <c r="AJ30" s="15">
        <v>0</v>
      </c>
    </row>
    <row r="31" spans="1:256" ht="16.5" customHeight="1">
      <c r="A31" s="49" t="s">
        <v>1</v>
      </c>
      <c r="B31" s="16" t="s">
        <v>39</v>
      </c>
      <c r="E31" s="20"/>
      <c r="F31" s="10" t="s">
        <v>40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f t="shared" si="3"/>
        <v>0</v>
      </c>
      <c r="N31" s="4">
        <f t="shared" si="4"/>
        <v>0</v>
      </c>
      <c r="O31" s="4">
        <v>0</v>
      </c>
      <c r="P31" s="4">
        <v>0</v>
      </c>
      <c r="Q31" s="4">
        <f t="shared" si="5"/>
        <v>0</v>
      </c>
      <c r="R31" s="4">
        <f t="shared" si="6"/>
        <v>0</v>
      </c>
      <c r="S31" s="4">
        <v>0</v>
      </c>
      <c r="T31" s="4">
        <v>0</v>
      </c>
      <c r="U31" s="4">
        <f t="shared" si="7"/>
        <v>0</v>
      </c>
      <c r="V31" s="4">
        <f t="shared" si="8"/>
        <v>0</v>
      </c>
      <c r="W31" s="4">
        <v>0</v>
      </c>
      <c r="X31" s="4">
        <v>0</v>
      </c>
      <c r="Y31" s="4">
        <f t="shared" si="9"/>
        <v>0</v>
      </c>
      <c r="Z31" s="4">
        <f t="shared" si="10"/>
        <v>0</v>
      </c>
      <c r="AA31" s="4">
        <v>0</v>
      </c>
      <c r="AB31" s="4">
        <v>0</v>
      </c>
      <c r="AC31" s="4">
        <f t="shared" si="11"/>
        <v>0</v>
      </c>
      <c r="AD31" s="4">
        <f t="shared" si="12"/>
        <v>0</v>
      </c>
      <c r="AE31" s="4">
        <v>0</v>
      </c>
      <c r="AF31" s="4">
        <v>0</v>
      </c>
      <c r="AG31" s="11">
        <f t="shared" si="13"/>
        <v>0</v>
      </c>
      <c r="AH31" s="11">
        <f t="shared" si="14"/>
        <v>0</v>
      </c>
      <c r="AI31" s="11">
        <f t="shared" si="15"/>
        <v>0</v>
      </c>
      <c r="AJ31" s="15">
        <v>0</v>
      </c>
    </row>
    <row r="32" spans="1:256" ht="16.5" customHeight="1">
      <c r="B32" s="16" t="s">
        <v>41</v>
      </c>
      <c r="E32" s="20"/>
      <c r="F32" s="10" t="s">
        <v>42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f t="shared" si="3"/>
        <v>0</v>
      </c>
      <c r="N32" s="4">
        <f t="shared" si="4"/>
        <v>0</v>
      </c>
      <c r="O32" s="4">
        <v>0</v>
      </c>
      <c r="P32" s="4">
        <v>0</v>
      </c>
      <c r="Q32" s="4">
        <f t="shared" si="5"/>
        <v>0</v>
      </c>
      <c r="R32" s="4">
        <f t="shared" si="6"/>
        <v>0</v>
      </c>
      <c r="S32" s="4">
        <v>0</v>
      </c>
      <c r="T32" s="4">
        <v>0</v>
      </c>
      <c r="U32" s="4">
        <f t="shared" si="7"/>
        <v>0</v>
      </c>
      <c r="V32" s="4">
        <f t="shared" si="8"/>
        <v>0</v>
      </c>
      <c r="W32" s="4">
        <v>0</v>
      </c>
      <c r="X32" s="4">
        <v>0</v>
      </c>
      <c r="Y32" s="4">
        <f t="shared" si="9"/>
        <v>0</v>
      </c>
      <c r="Z32" s="4">
        <f t="shared" si="10"/>
        <v>0</v>
      </c>
      <c r="AA32" s="4">
        <v>0</v>
      </c>
      <c r="AB32" s="4">
        <v>0</v>
      </c>
      <c r="AC32" s="4">
        <f t="shared" si="11"/>
        <v>0</v>
      </c>
      <c r="AD32" s="4">
        <f t="shared" si="12"/>
        <v>0</v>
      </c>
      <c r="AE32" s="4">
        <v>0</v>
      </c>
      <c r="AF32" s="4">
        <v>0</v>
      </c>
      <c r="AG32" s="11">
        <f t="shared" si="13"/>
        <v>0</v>
      </c>
      <c r="AH32" s="11">
        <f t="shared" si="14"/>
        <v>0</v>
      </c>
      <c r="AI32" s="11">
        <f t="shared" si="15"/>
        <v>0</v>
      </c>
      <c r="AJ32" s="15">
        <v>0</v>
      </c>
    </row>
    <row r="33" spans="1:256" s="17" customFormat="1" ht="16.5" customHeight="1">
      <c r="B33" s="17" t="s">
        <v>43</v>
      </c>
      <c r="E33" s="50"/>
      <c r="F33" s="8" t="s">
        <v>44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f t="shared" si="3"/>
        <v>0</v>
      </c>
      <c r="N33" s="4">
        <f t="shared" si="4"/>
        <v>0</v>
      </c>
      <c r="O33" s="4">
        <v>0</v>
      </c>
      <c r="P33" s="4">
        <v>0</v>
      </c>
      <c r="Q33" s="4">
        <f t="shared" si="5"/>
        <v>0</v>
      </c>
      <c r="R33" s="4">
        <f t="shared" si="6"/>
        <v>0</v>
      </c>
      <c r="S33" s="4">
        <v>0</v>
      </c>
      <c r="T33" s="4">
        <v>0</v>
      </c>
      <c r="U33" s="4">
        <f t="shared" si="7"/>
        <v>0</v>
      </c>
      <c r="V33" s="4">
        <f t="shared" si="8"/>
        <v>0</v>
      </c>
      <c r="W33" s="4">
        <v>0</v>
      </c>
      <c r="X33" s="4">
        <v>0</v>
      </c>
      <c r="Y33" s="4">
        <f t="shared" si="9"/>
        <v>0</v>
      </c>
      <c r="Z33" s="4">
        <f t="shared" si="10"/>
        <v>0</v>
      </c>
      <c r="AA33" s="4">
        <v>0</v>
      </c>
      <c r="AB33" s="4">
        <v>0</v>
      </c>
      <c r="AC33" s="4">
        <f t="shared" si="11"/>
        <v>0</v>
      </c>
      <c r="AD33" s="4">
        <f t="shared" si="12"/>
        <v>0</v>
      </c>
      <c r="AE33" s="4">
        <v>0</v>
      </c>
      <c r="AF33" s="4">
        <v>0</v>
      </c>
      <c r="AG33" s="11">
        <f t="shared" si="13"/>
        <v>0</v>
      </c>
      <c r="AH33" s="11">
        <f t="shared" si="14"/>
        <v>0</v>
      </c>
      <c r="AI33" s="11">
        <f t="shared" si="15"/>
        <v>0</v>
      </c>
      <c r="AJ33" s="15">
        <v>0</v>
      </c>
    </row>
    <row r="34" spans="1:256" ht="16.5" customHeight="1">
      <c r="B34" s="16" t="s">
        <v>45</v>
      </c>
      <c r="E34" s="20"/>
      <c r="F34" s="12" t="s">
        <v>46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f t="shared" si="3"/>
        <v>0</v>
      </c>
      <c r="N34" s="4">
        <f t="shared" si="4"/>
        <v>0</v>
      </c>
      <c r="O34" s="4">
        <v>0</v>
      </c>
      <c r="P34" s="4">
        <v>0</v>
      </c>
      <c r="Q34" s="4">
        <f t="shared" si="5"/>
        <v>0</v>
      </c>
      <c r="R34" s="4">
        <f t="shared" si="6"/>
        <v>0</v>
      </c>
      <c r="S34" s="4">
        <v>0</v>
      </c>
      <c r="T34" s="4">
        <v>0</v>
      </c>
      <c r="U34" s="4">
        <f t="shared" si="7"/>
        <v>0</v>
      </c>
      <c r="V34" s="4">
        <f t="shared" si="8"/>
        <v>0</v>
      </c>
      <c r="W34" s="4">
        <v>0</v>
      </c>
      <c r="X34" s="4">
        <v>0</v>
      </c>
      <c r="Y34" s="4">
        <f t="shared" si="9"/>
        <v>0</v>
      </c>
      <c r="Z34" s="4">
        <f t="shared" si="10"/>
        <v>0</v>
      </c>
      <c r="AA34" s="4">
        <v>0</v>
      </c>
      <c r="AB34" s="4">
        <v>0</v>
      </c>
      <c r="AC34" s="4">
        <f t="shared" si="11"/>
        <v>0</v>
      </c>
      <c r="AD34" s="4">
        <f t="shared" si="12"/>
        <v>0</v>
      </c>
      <c r="AE34" s="4">
        <v>0</v>
      </c>
      <c r="AF34" s="4">
        <v>0</v>
      </c>
      <c r="AG34" s="11">
        <f t="shared" si="13"/>
        <v>0</v>
      </c>
      <c r="AH34" s="11">
        <f t="shared" si="14"/>
        <v>0</v>
      </c>
      <c r="AI34" s="11">
        <f t="shared" si="15"/>
        <v>0</v>
      </c>
      <c r="AJ34" s="15">
        <v>0</v>
      </c>
    </row>
    <row r="35" spans="1:256" ht="16.5" customHeight="1">
      <c r="B35" s="16" t="s">
        <v>47</v>
      </c>
      <c r="E35" s="20"/>
      <c r="F35" s="12" t="s">
        <v>48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f t="shared" si="3"/>
        <v>0</v>
      </c>
      <c r="N35" s="4">
        <f t="shared" si="4"/>
        <v>0</v>
      </c>
      <c r="O35" s="4">
        <v>0</v>
      </c>
      <c r="P35" s="4">
        <v>0</v>
      </c>
      <c r="Q35" s="4">
        <f t="shared" si="5"/>
        <v>0</v>
      </c>
      <c r="R35" s="4">
        <f t="shared" si="6"/>
        <v>0</v>
      </c>
      <c r="S35" s="4">
        <v>0</v>
      </c>
      <c r="T35" s="4">
        <v>0</v>
      </c>
      <c r="U35" s="4">
        <f t="shared" si="7"/>
        <v>0</v>
      </c>
      <c r="V35" s="4">
        <f t="shared" si="8"/>
        <v>0</v>
      </c>
      <c r="W35" s="4">
        <v>0</v>
      </c>
      <c r="X35" s="4">
        <v>0</v>
      </c>
      <c r="Y35" s="4">
        <f t="shared" si="9"/>
        <v>0</v>
      </c>
      <c r="Z35" s="4">
        <f t="shared" si="10"/>
        <v>0</v>
      </c>
      <c r="AA35" s="4">
        <v>0</v>
      </c>
      <c r="AB35" s="4">
        <v>0</v>
      </c>
      <c r="AC35" s="4">
        <f t="shared" si="11"/>
        <v>0</v>
      </c>
      <c r="AD35" s="4">
        <f t="shared" si="12"/>
        <v>0</v>
      </c>
      <c r="AE35" s="4">
        <v>0</v>
      </c>
      <c r="AF35" s="4">
        <v>0</v>
      </c>
      <c r="AG35" s="11">
        <f t="shared" si="13"/>
        <v>0</v>
      </c>
      <c r="AH35" s="11">
        <f t="shared" si="14"/>
        <v>0</v>
      </c>
      <c r="AI35" s="11">
        <f t="shared" si="15"/>
        <v>0</v>
      </c>
      <c r="AJ35" s="15">
        <v>0</v>
      </c>
    </row>
    <row r="36" spans="1:256" ht="16.5" customHeight="1">
      <c r="B36" s="16" t="s">
        <v>49</v>
      </c>
      <c r="E36" s="20"/>
      <c r="F36" s="12" t="s">
        <v>50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f t="shared" si="3"/>
        <v>0</v>
      </c>
      <c r="N36" s="4">
        <f t="shared" si="4"/>
        <v>0</v>
      </c>
      <c r="O36" s="4">
        <v>0</v>
      </c>
      <c r="P36" s="4">
        <v>0</v>
      </c>
      <c r="Q36" s="4">
        <f t="shared" si="5"/>
        <v>0</v>
      </c>
      <c r="R36" s="4">
        <f t="shared" si="6"/>
        <v>0</v>
      </c>
      <c r="S36" s="4">
        <v>0</v>
      </c>
      <c r="T36" s="4">
        <v>0</v>
      </c>
      <c r="U36" s="4">
        <f t="shared" si="7"/>
        <v>0</v>
      </c>
      <c r="V36" s="4">
        <f t="shared" si="8"/>
        <v>0</v>
      </c>
      <c r="W36" s="4">
        <v>0</v>
      </c>
      <c r="X36" s="4">
        <v>0</v>
      </c>
      <c r="Y36" s="4">
        <f t="shared" si="9"/>
        <v>0</v>
      </c>
      <c r="Z36" s="4">
        <f t="shared" si="10"/>
        <v>0</v>
      </c>
      <c r="AA36" s="4">
        <v>0</v>
      </c>
      <c r="AB36" s="4">
        <v>0</v>
      </c>
      <c r="AC36" s="4">
        <f t="shared" si="11"/>
        <v>0</v>
      </c>
      <c r="AD36" s="4">
        <f t="shared" si="12"/>
        <v>0</v>
      </c>
      <c r="AE36" s="4">
        <v>0</v>
      </c>
      <c r="AF36" s="4">
        <v>0</v>
      </c>
      <c r="AG36" s="11">
        <f>IF(AF36=0,0,IF(AE36=0,0,(AF36-AE36)/AE36*100))</f>
        <v>0</v>
      </c>
      <c r="AH36" s="11">
        <f t="shared" si="14"/>
        <v>0</v>
      </c>
      <c r="AI36" s="11">
        <f t="shared" si="15"/>
        <v>0</v>
      </c>
      <c r="AJ36" s="15">
        <v>0</v>
      </c>
    </row>
    <row r="37" spans="1:256" ht="16.5" customHeight="1">
      <c r="B37" s="16" t="s">
        <v>51</v>
      </c>
      <c r="E37" s="20"/>
      <c r="F37" s="12" t="s">
        <v>52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f t="shared" si="3"/>
        <v>0</v>
      </c>
      <c r="N37" s="4">
        <f t="shared" si="4"/>
        <v>0</v>
      </c>
      <c r="O37" s="4">
        <v>0</v>
      </c>
      <c r="P37" s="4">
        <v>0</v>
      </c>
      <c r="Q37" s="4">
        <f t="shared" si="5"/>
        <v>0</v>
      </c>
      <c r="R37" s="4">
        <f t="shared" si="6"/>
        <v>0</v>
      </c>
      <c r="S37" s="4">
        <v>0</v>
      </c>
      <c r="T37" s="4">
        <v>0</v>
      </c>
      <c r="U37" s="4">
        <f t="shared" si="7"/>
        <v>0</v>
      </c>
      <c r="V37" s="4">
        <f t="shared" si="8"/>
        <v>0</v>
      </c>
      <c r="W37" s="4">
        <v>0</v>
      </c>
      <c r="X37" s="4">
        <v>0</v>
      </c>
      <c r="Y37" s="4">
        <f t="shared" si="9"/>
        <v>0</v>
      </c>
      <c r="Z37" s="4">
        <f t="shared" si="10"/>
        <v>0</v>
      </c>
      <c r="AA37" s="4">
        <v>0</v>
      </c>
      <c r="AB37" s="4">
        <v>0</v>
      </c>
      <c r="AC37" s="4">
        <f t="shared" si="11"/>
        <v>0</v>
      </c>
      <c r="AD37" s="4">
        <f t="shared" si="12"/>
        <v>0</v>
      </c>
      <c r="AE37" s="4">
        <v>0</v>
      </c>
      <c r="AF37" s="4">
        <v>0</v>
      </c>
      <c r="AG37" s="11">
        <f t="shared" ref="AG37:AG77" si="16">IF(AF37=0,0,IF(AE37=0,0,(AF37-AE37)/AE37*100))</f>
        <v>0</v>
      </c>
      <c r="AH37" s="11">
        <f t="shared" si="14"/>
        <v>0</v>
      </c>
      <c r="AI37" s="11">
        <f t="shared" si="15"/>
        <v>0</v>
      </c>
      <c r="AJ37" s="15">
        <v>0</v>
      </c>
    </row>
    <row r="38" spans="1:256" ht="16.5" customHeight="1">
      <c r="B38" s="16" t="s">
        <v>53</v>
      </c>
      <c r="E38" s="20"/>
      <c r="F38" s="12" t="s">
        <v>54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f t="shared" si="3"/>
        <v>0</v>
      </c>
      <c r="N38" s="4">
        <f t="shared" si="4"/>
        <v>0</v>
      </c>
      <c r="O38" s="4">
        <v>0</v>
      </c>
      <c r="P38" s="4">
        <v>0</v>
      </c>
      <c r="Q38" s="4">
        <f t="shared" si="5"/>
        <v>0</v>
      </c>
      <c r="R38" s="4">
        <f t="shared" si="6"/>
        <v>0</v>
      </c>
      <c r="S38" s="4">
        <v>0</v>
      </c>
      <c r="T38" s="4">
        <v>0</v>
      </c>
      <c r="U38" s="4">
        <f t="shared" si="7"/>
        <v>0</v>
      </c>
      <c r="V38" s="4">
        <f t="shared" si="8"/>
        <v>0</v>
      </c>
      <c r="W38" s="4">
        <v>0</v>
      </c>
      <c r="X38" s="4">
        <v>0</v>
      </c>
      <c r="Y38" s="4">
        <f t="shared" si="9"/>
        <v>0</v>
      </c>
      <c r="Z38" s="4">
        <f t="shared" si="10"/>
        <v>0</v>
      </c>
      <c r="AA38" s="4">
        <v>0</v>
      </c>
      <c r="AB38" s="4">
        <v>0</v>
      </c>
      <c r="AC38" s="4">
        <f t="shared" si="11"/>
        <v>0</v>
      </c>
      <c r="AD38" s="4">
        <f t="shared" si="12"/>
        <v>0</v>
      </c>
      <c r="AE38" s="4">
        <v>0</v>
      </c>
      <c r="AF38" s="4">
        <v>0</v>
      </c>
      <c r="AG38" s="11">
        <f t="shared" si="16"/>
        <v>0</v>
      </c>
      <c r="AH38" s="11">
        <f t="shared" si="14"/>
        <v>0</v>
      </c>
      <c r="AI38" s="11">
        <f t="shared" si="15"/>
        <v>0</v>
      </c>
      <c r="AJ38" s="15">
        <v>0</v>
      </c>
    </row>
    <row r="39" spans="1:256" ht="16.5" customHeight="1">
      <c r="B39" s="16" t="s">
        <v>55</v>
      </c>
      <c r="E39" s="20"/>
      <c r="F39" s="12" t="s">
        <v>56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f t="shared" si="3"/>
        <v>0</v>
      </c>
      <c r="N39" s="4">
        <f t="shared" si="4"/>
        <v>0</v>
      </c>
      <c r="O39" s="4">
        <v>0</v>
      </c>
      <c r="P39" s="4">
        <v>0</v>
      </c>
      <c r="Q39" s="4">
        <f t="shared" si="5"/>
        <v>0</v>
      </c>
      <c r="R39" s="4">
        <f t="shared" si="6"/>
        <v>0</v>
      </c>
      <c r="S39" s="4">
        <v>0</v>
      </c>
      <c r="T39" s="4">
        <v>0</v>
      </c>
      <c r="U39" s="4">
        <f t="shared" si="7"/>
        <v>0</v>
      </c>
      <c r="V39" s="4">
        <f t="shared" si="8"/>
        <v>0</v>
      </c>
      <c r="W39" s="4">
        <v>0</v>
      </c>
      <c r="X39" s="4">
        <v>0</v>
      </c>
      <c r="Y39" s="4">
        <f t="shared" si="9"/>
        <v>0</v>
      </c>
      <c r="Z39" s="4">
        <f t="shared" si="10"/>
        <v>0</v>
      </c>
      <c r="AA39" s="4">
        <v>0</v>
      </c>
      <c r="AB39" s="4">
        <v>0</v>
      </c>
      <c r="AC39" s="4">
        <f t="shared" si="11"/>
        <v>0</v>
      </c>
      <c r="AD39" s="4">
        <f t="shared" si="12"/>
        <v>0</v>
      </c>
      <c r="AE39" s="4">
        <v>0</v>
      </c>
      <c r="AF39" s="4">
        <v>0</v>
      </c>
      <c r="AG39" s="11">
        <f t="shared" si="16"/>
        <v>0</v>
      </c>
      <c r="AH39" s="11">
        <f t="shared" si="14"/>
        <v>0</v>
      </c>
      <c r="AI39" s="11">
        <f t="shared" si="15"/>
        <v>0</v>
      </c>
      <c r="AJ39" s="15">
        <v>0</v>
      </c>
    </row>
    <row r="40" spans="1:256" ht="16.5" customHeight="1">
      <c r="B40" s="16" t="s">
        <v>57</v>
      </c>
      <c r="E40" s="20"/>
      <c r="F40" s="12" t="s">
        <v>58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f t="shared" si="3"/>
        <v>0</v>
      </c>
      <c r="N40" s="4">
        <f t="shared" si="4"/>
        <v>0</v>
      </c>
      <c r="O40" s="4">
        <v>0</v>
      </c>
      <c r="P40" s="4">
        <v>0</v>
      </c>
      <c r="Q40" s="4">
        <f t="shared" si="5"/>
        <v>0</v>
      </c>
      <c r="R40" s="4">
        <f t="shared" si="6"/>
        <v>0</v>
      </c>
      <c r="S40" s="4">
        <v>0</v>
      </c>
      <c r="T40" s="4">
        <v>0</v>
      </c>
      <c r="U40" s="4">
        <f t="shared" si="7"/>
        <v>0</v>
      </c>
      <c r="V40" s="4">
        <f t="shared" si="8"/>
        <v>0</v>
      </c>
      <c r="W40" s="4">
        <v>0</v>
      </c>
      <c r="X40" s="4">
        <v>0</v>
      </c>
      <c r="Y40" s="4">
        <f t="shared" si="9"/>
        <v>0</v>
      </c>
      <c r="Z40" s="4">
        <f t="shared" si="10"/>
        <v>0</v>
      </c>
      <c r="AA40" s="4">
        <v>0</v>
      </c>
      <c r="AB40" s="4">
        <v>0</v>
      </c>
      <c r="AC40" s="4">
        <f t="shared" si="11"/>
        <v>0</v>
      </c>
      <c r="AD40" s="4">
        <f t="shared" si="12"/>
        <v>0</v>
      </c>
      <c r="AE40" s="4">
        <v>0</v>
      </c>
      <c r="AF40" s="4">
        <v>0</v>
      </c>
      <c r="AG40" s="11">
        <f t="shared" si="16"/>
        <v>0</v>
      </c>
      <c r="AH40" s="11">
        <f t="shared" si="14"/>
        <v>0</v>
      </c>
      <c r="AI40" s="11">
        <f t="shared" si="15"/>
        <v>0</v>
      </c>
      <c r="AJ40" s="15">
        <v>0</v>
      </c>
    </row>
    <row r="41" spans="1:256" ht="16.5" customHeight="1">
      <c r="B41" s="16" t="s">
        <v>59</v>
      </c>
      <c r="E41" s="20"/>
      <c r="F41" s="12" t="s">
        <v>60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f t="shared" si="3"/>
        <v>0</v>
      </c>
      <c r="N41" s="4">
        <f t="shared" si="4"/>
        <v>0</v>
      </c>
      <c r="O41" s="4">
        <v>0</v>
      </c>
      <c r="P41" s="4">
        <v>0</v>
      </c>
      <c r="Q41" s="4">
        <f t="shared" si="5"/>
        <v>0</v>
      </c>
      <c r="R41" s="4">
        <f t="shared" si="6"/>
        <v>0</v>
      </c>
      <c r="S41" s="4">
        <v>0</v>
      </c>
      <c r="T41" s="4">
        <v>0</v>
      </c>
      <c r="U41" s="4">
        <f t="shared" si="7"/>
        <v>0</v>
      </c>
      <c r="V41" s="4">
        <f t="shared" si="8"/>
        <v>0</v>
      </c>
      <c r="W41" s="4">
        <v>0</v>
      </c>
      <c r="X41" s="4">
        <v>0</v>
      </c>
      <c r="Y41" s="4">
        <f t="shared" si="9"/>
        <v>0</v>
      </c>
      <c r="Z41" s="4">
        <f t="shared" si="10"/>
        <v>0</v>
      </c>
      <c r="AA41" s="4">
        <v>0</v>
      </c>
      <c r="AB41" s="4">
        <v>0</v>
      </c>
      <c r="AC41" s="4">
        <f t="shared" si="11"/>
        <v>0</v>
      </c>
      <c r="AD41" s="4">
        <f t="shared" si="12"/>
        <v>0</v>
      </c>
      <c r="AE41" s="4">
        <v>0</v>
      </c>
      <c r="AF41" s="4">
        <v>0</v>
      </c>
      <c r="AG41" s="11">
        <f t="shared" si="16"/>
        <v>0</v>
      </c>
      <c r="AH41" s="11">
        <f t="shared" si="14"/>
        <v>0</v>
      </c>
      <c r="AI41" s="11">
        <f t="shared" si="15"/>
        <v>0</v>
      </c>
      <c r="AJ41" s="15">
        <v>0</v>
      </c>
    </row>
    <row r="42" spans="1:256" ht="16.5" customHeight="1">
      <c r="B42" s="16" t="s">
        <v>61</v>
      </c>
      <c r="E42" s="20"/>
      <c r="F42" s="12" t="s">
        <v>62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f t="shared" si="3"/>
        <v>0</v>
      </c>
      <c r="N42" s="4">
        <f t="shared" si="4"/>
        <v>0</v>
      </c>
      <c r="O42" s="4">
        <v>0</v>
      </c>
      <c r="P42" s="4">
        <v>0</v>
      </c>
      <c r="Q42" s="4">
        <f t="shared" si="5"/>
        <v>0</v>
      </c>
      <c r="R42" s="4">
        <f t="shared" si="6"/>
        <v>0</v>
      </c>
      <c r="S42" s="4">
        <v>0</v>
      </c>
      <c r="T42" s="4">
        <v>0</v>
      </c>
      <c r="U42" s="4">
        <f t="shared" si="7"/>
        <v>0</v>
      </c>
      <c r="V42" s="4">
        <f t="shared" si="8"/>
        <v>0</v>
      </c>
      <c r="W42" s="4">
        <v>0</v>
      </c>
      <c r="X42" s="4">
        <v>0</v>
      </c>
      <c r="Y42" s="4">
        <f t="shared" si="9"/>
        <v>0</v>
      </c>
      <c r="Z42" s="4">
        <f t="shared" si="10"/>
        <v>0</v>
      </c>
      <c r="AA42" s="4">
        <v>0</v>
      </c>
      <c r="AB42" s="4">
        <v>0</v>
      </c>
      <c r="AC42" s="4">
        <f t="shared" si="11"/>
        <v>0</v>
      </c>
      <c r="AD42" s="4">
        <f t="shared" si="12"/>
        <v>0</v>
      </c>
      <c r="AE42" s="4">
        <v>0</v>
      </c>
      <c r="AF42" s="4">
        <v>0</v>
      </c>
      <c r="AG42" s="11">
        <f t="shared" si="16"/>
        <v>0</v>
      </c>
      <c r="AH42" s="11">
        <f t="shared" si="14"/>
        <v>0</v>
      </c>
      <c r="AI42" s="11">
        <f t="shared" si="15"/>
        <v>0</v>
      </c>
      <c r="AJ42" s="15">
        <v>0</v>
      </c>
    </row>
    <row r="43" spans="1:256" s="17" customFormat="1" ht="16.5" customHeight="1">
      <c r="B43" s="17" t="s">
        <v>63</v>
      </c>
      <c r="E43" s="50"/>
      <c r="F43" s="8" t="s">
        <v>64</v>
      </c>
      <c r="G43" s="3">
        <f>SUM(G44:G49)</f>
        <v>4453613.3499999996</v>
      </c>
      <c r="H43" s="3">
        <v>5412000</v>
      </c>
      <c r="I43" s="3">
        <v>25661.27</v>
      </c>
      <c r="J43" s="3">
        <f>SUM(J44:J49)</f>
        <v>34803.300000000003</v>
      </c>
      <c r="K43" s="3">
        <v>22308.080000000002</v>
      </c>
      <c r="L43" s="3">
        <v>58229.29</v>
      </c>
      <c r="M43" s="3">
        <f>SUM(M44:M50)</f>
        <v>33741.990000000005</v>
      </c>
      <c r="N43" s="3">
        <f>SUM(N44:N50)</f>
        <v>39381.230000000003</v>
      </c>
      <c r="O43" s="3">
        <v>66792.679999999993</v>
      </c>
      <c r="P43" s="3">
        <v>200540.79999999999</v>
      </c>
      <c r="Q43" s="3">
        <f>SUM(Q44:Q49)</f>
        <v>108932</v>
      </c>
      <c r="R43" s="3">
        <f>SUM(R44:R49)</f>
        <v>168216</v>
      </c>
      <c r="S43" s="3">
        <v>87625.279999999999</v>
      </c>
      <c r="T43" s="3">
        <v>2431200.2799999998</v>
      </c>
      <c r="U43" s="3">
        <f>SUM(U44:U49)</f>
        <v>38430</v>
      </c>
      <c r="V43" s="3">
        <f>SUM(V44:V50)</f>
        <v>2237381.88</v>
      </c>
      <c r="W43" s="3">
        <v>176243.26</v>
      </c>
      <c r="X43" s="3">
        <v>2437820.7000000002</v>
      </c>
      <c r="Y43" s="3">
        <f>SUM(Y44:Y50)</f>
        <v>111047</v>
      </c>
      <c r="Z43" s="3">
        <f>SUM(Z44:Z49)</f>
        <v>50476.28</v>
      </c>
      <c r="AA43" s="3">
        <v>101018.46</v>
      </c>
      <c r="AB43" s="3">
        <v>2549558.7200000002</v>
      </c>
      <c r="AC43" s="3">
        <f>SUM(AC44:AC49)</f>
        <v>46494.900000000023</v>
      </c>
      <c r="AD43" s="3">
        <f>SUM(AD44:AD50)</f>
        <v>358553</v>
      </c>
      <c r="AE43" s="3">
        <f>SUM(AE44:AE49)</f>
        <v>364307.16000000003</v>
      </c>
      <c r="AF43" s="3">
        <f>SUM(AF44:AF49)</f>
        <v>2888811.69</v>
      </c>
      <c r="AG43" s="9">
        <f t="shared" si="16"/>
        <v>692.96044854018226</v>
      </c>
      <c r="AH43" s="9">
        <f t="shared" si="14"/>
        <v>8.1800356557670213</v>
      </c>
      <c r="AI43" s="9">
        <f t="shared" si="15"/>
        <v>53.377895232815966</v>
      </c>
      <c r="AJ43" s="1">
        <f>SUM(AJ44:AJ50)</f>
        <v>5850000</v>
      </c>
    </row>
    <row r="44" spans="1:256" s="51" customFormat="1" ht="16.5" customHeight="1">
      <c r="A44" s="16"/>
      <c r="B44" s="16" t="s">
        <v>65</v>
      </c>
      <c r="C44" s="16"/>
      <c r="D44" s="16"/>
      <c r="E44" s="20"/>
      <c r="F44" s="12" t="s">
        <v>66</v>
      </c>
      <c r="G44" s="4">
        <v>3740141.54</v>
      </c>
      <c r="H44" s="4">
        <v>5363000</v>
      </c>
      <c r="I44" s="4">
        <v>990</v>
      </c>
      <c r="J44" s="4">
        <v>19514</v>
      </c>
      <c r="K44" s="4">
        <v>-31733.18</v>
      </c>
      <c r="L44" s="4">
        <v>5595.76</v>
      </c>
      <c r="M44" s="4">
        <v>4372</v>
      </c>
      <c r="N44" s="4">
        <v>346.23</v>
      </c>
      <c r="O44" s="4">
        <v>-20791.189999999999</v>
      </c>
      <c r="P44" s="4">
        <v>-16157.12</v>
      </c>
      <c r="Q44" s="4">
        <v>75180</v>
      </c>
      <c r="R44" s="4">
        <v>4584</v>
      </c>
      <c r="S44" s="4">
        <v>-16581.400000000001</v>
      </c>
      <c r="T44" s="4">
        <v>2187327.66</v>
      </c>
      <c r="U44" s="4">
        <v>21767</v>
      </c>
      <c r="V44" s="4">
        <v>2209744</v>
      </c>
      <c r="W44" s="4">
        <v>17317.55</v>
      </c>
      <c r="X44" s="4">
        <v>2164800.44</v>
      </c>
      <c r="Y44" s="4">
        <v>55838</v>
      </c>
      <c r="Z44" s="4">
        <v>2391.2800000000002</v>
      </c>
      <c r="AA44" s="4">
        <v>-103115.71</v>
      </c>
      <c r="AB44" s="4">
        <v>2195267.36</v>
      </c>
      <c r="AC44" s="4">
        <v>1286.44</v>
      </c>
      <c r="AD44" s="4">
        <v>286571</v>
      </c>
      <c r="AE44" s="4">
        <f>SUM(I44+M44+Q44+U44+Y44+AC44)</f>
        <v>159433.44</v>
      </c>
      <c r="AF44" s="4">
        <f>SUM(J44+N44+R44+V44+Z44+AD44)</f>
        <v>2523150.5099999998</v>
      </c>
      <c r="AG44" s="11">
        <f t="shared" si="16"/>
        <v>1482.5729595999433</v>
      </c>
      <c r="AH44" s="11">
        <f t="shared" si="14"/>
        <v>4.262764879213635</v>
      </c>
      <c r="AI44" s="11">
        <f t="shared" si="15"/>
        <v>47.047371060973333</v>
      </c>
      <c r="AJ44" s="15">
        <v>5120000</v>
      </c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</row>
    <row r="45" spans="1:256" s="51" customFormat="1" ht="16.5" customHeight="1">
      <c r="A45" s="16"/>
      <c r="B45" s="16" t="s">
        <v>67</v>
      </c>
      <c r="C45" s="16"/>
      <c r="D45" s="16"/>
      <c r="E45" s="20"/>
      <c r="F45" s="12" t="s">
        <v>68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f t="shared" si="3"/>
        <v>0</v>
      </c>
      <c r="N45" s="4">
        <f t="shared" si="4"/>
        <v>0</v>
      </c>
      <c r="O45" s="4">
        <v>0</v>
      </c>
      <c r="P45" s="4">
        <v>0</v>
      </c>
      <c r="Q45" s="4">
        <f t="shared" si="5"/>
        <v>0</v>
      </c>
      <c r="R45" s="4">
        <f t="shared" si="6"/>
        <v>0</v>
      </c>
      <c r="S45" s="4">
        <v>0</v>
      </c>
      <c r="T45" s="4">
        <v>0</v>
      </c>
      <c r="U45" s="4">
        <f t="shared" si="7"/>
        <v>0</v>
      </c>
      <c r="V45" s="4">
        <f t="shared" si="8"/>
        <v>0</v>
      </c>
      <c r="W45" s="4">
        <v>0</v>
      </c>
      <c r="X45" s="4">
        <v>0</v>
      </c>
      <c r="Y45" s="4">
        <f t="shared" si="9"/>
        <v>0</v>
      </c>
      <c r="Z45" s="4">
        <f t="shared" si="10"/>
        <v>0</v>
      </c>
      <c r="AA45" s="4">
        <v>0</v>
      </c>
      <c r="AB45" s="4">
        <v>0</v>
      </c>
      <c r="AC45" s="4">
        <f t="shared" si="11"/>
        <v>0</v>
      </c>
      <c r="AD45" s="4">
        <f t="shared" si="12"/>
        <v>0</v>
      </c>
      <c r="AE45" s="4">
        <v>0</v>
      </c>
      <c r="AF45" s="4">
        <v>0</v>
      </c>
      <c r="AG45" s="11">
        <f t="shared" si="16"/>
        <v>0</v>
      </c>
      <c r="AH45" s="11">
        <f t="shared" si="14"/>
        <v>0</v>
      </c>
      <c r="AI45" s="11">
        <f t="shared" si="15"/>
        <v>0</v>
      </c>
      <c r="AJ45" s="15">
        <v>0</v>
      </c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</row>
    <row r="46" spans="1:256" s="51" customFormat="1" ht="16.5" customHeight="1">
      <c r="A46" s="16"/>
      <c r="B46" s="16" t="s">
        <v>69</v>
      </c>
      <c r="C46" s="16"/>
      <c r="D46" s="16"/>
      <c r="E46" s="20"/>
      <c r="F46" s="12" t="s">
        <v>70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f t="shared" si="3"/>
        <v>0</v>
      </c>
      <c r="N46" s="4">
        <f t="shared" si="4"/>
        <v>0</v>
      </c>
      <c r="O46" s="4">
        <v>0</v>
      </c>
      <c r="P46" s="4">
        <v>0</v>
      </c>
      <c r="Q46" s="4">
        <f t="shared" si="5"/>
        <v>0</v>
      </c>
      <c r="R46" s="4">
        <f t="shared" si="6"/>
        <v>0</v>
      </c>
      <c r="S46" s="4">
        <v>0</v>
      </c>
      <c r="T46" s="4">
        <v>0</v>
      </c>
      <c r="U46" s="4">
        <f t="shared" si="7"/>
        <v>0</v>
      </c>
      <c r="V46" s="4">
        <f t="shared" si="8"/>
        <v>0</v>
      </c>
      <c r="W46" s="4">
        <v>0</v>
      </c>
      <c r="X46" s="4">
        <v>0</v>
      </c>
      <c r="Y46" s="4">
        <f t="shared" si="9"/>
        <v>0</v>
      </c>
      <c r="Z46" s="4">
        <f t="shared" si="10"/>
        <v>0</v>
      </c>
      <c r="AA46" s="4">
        <v>0</v>
      </c>
      <c r="AB46" s="4">
        <v>0</v>
      </c>
      <c r="AC46" s="4">
        <f t="shared" si="11"/>
        <v>0</v>
      </c>
      <c r="AD46" s="4">
        <f t="shared" si="12"/>
        <v>0</v>
      </c>
      <c r="AE46" s="4">
        <v>0</v>
      </c>
      <c r="AF46" s="4">
        <v>0</v>
      </c>
      <c r="AG46" s="11">
        <f t="shared" si="16"/>
        <v>0</v>
      </c>
      <c r="AH46" s="11">
        <f t="shared" si="14"/>
        <v>0</v>
      </c>
      <c r="AI46" s="11">
        <f t="shared" si="15"/>
        <v>0</v>
      </c>
      <c r="AJ46" s="15">
        <v>0</v>
      </c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</row>
    <row r="47" spans="1:256" s="51" customFormat="1" ht="16.5" customHeight="1">
      <c r="A47" s="16"/>
      <c r="B47" s="16" t="s">
        <v>71</v>
      </c>
      <c r="C47" s="16"/>
      <c r="D47" s="16"/>
      <c r="E47" s="20"/>
      <c r="F47" s="12" t="s">
        <v>72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f t="shared" si="3"/>
        <v>0</v>
      </c>
      <c r="N47" s="4">
        <f t="shared" si="4"/>
        <v>0</v>
      </c>
      <c r="O47" s="4">
        <v>0</v>
      </c>
      <c r="P47" s="4">
        <v>0</v>
      </c>
      <c r="Q47" s="4">
        <f t="shared" si="5"/>
        <v>0</v>
      </c>
      <c r="R47" s="4">
        <f t="shared" si="6"/>
        <v>0</v>
      </c>
      <c r="S47" s="4">
        <v>0</v>
      </c>
      <c r="T47" s="4">
        <v>0</v>
      </c>
      <c r="U47" s="4">
        <f t="shared" si="7"/>
        <v>0</v>
      </c>
      <c r="V47" s="4">
        <f t="shared" si="8"/>
        <v>0</v>
      </c>
      <c r="W47" s="4">
        <v>0</v>
      </c>
      <c r="X47" s="4">
        <v>0</v>
      </c>
      <c r="Y47" s="4">
        <f t="shared" si="9"/>
        <v>0</v>
      </c>
      <c r="Z47" s="4">
        <f t="shared" si="10"/>
        <v>0</v>
      </c>
      <c r="AA47" s="4">
        <v>0</v>
      </c>
      <c r="AB47" s="4">
        <v>0</v>
      </c>
      <c r="AC47" s="4">
        <f t="shared" si="11"/>
        <v>0</v>
      </c>
      <c r="AD47" s="4">
        <f t="shared" si="12"/>
        <v>0</v>
      </c>
      <c r="AE47" s="4">
        <v>0</v>
      </c>
      <c r="AF47" s="4">
        <v>0</v>
      </c>
      <c r="AG47" s="11">
        <f t="shared" si="16"/>
        <v>0</v>
      </c>
      <c r="AH47" s="11">
        <f t="shared" si="14"/>
        <v>0</v>
      </c>
      <c r="AI47" s="11">
        <f t="shared" si="15"/>
        <v>0</v>
      </c>
      <c r="AJ47" s="15">
        <v>0</v>
      </c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</row>
    <row r="48" spans="1:256" s="51" customFormat="1" ht="16.5" customHeight="1">
      <c r="A48" s="16"/>
      <c r="B48" s="16" t="s">
        <v>73</v>
      </c>
      <c r="C48" s="16"/>
      <c r="D48" s="16"/>
      <c r="E48" s="20"/>
      <c r="F48" s="12" t="s">
        <v>74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f t="shared" si="3"/>
        <v>0</v>
      </c>
      <c r="N48" s="4">
        <f t="shared" si="4"/>
        <v>0</v>
      </c>
      <c r="O48" s="4">
        <v>0</v>
      </c>
      <c r="P48" s="4">
        <v>0</v>
      </c>
      <c r="Q48" s="4">
        <f t="shared" si="5"/>
        <v>0</v>
      </c>
      <c r="R48" s="4">
        <f t="shared" si="6"/>
        <v>0</v>
      </c>
      <c r="S48" s="4">
        <v>0</v>
      </c>
      <c r="T48" s="4">
        <v>0</v>
      </c>
      <c r="U48" s="4">
        <f t="shared" si="7"/>
        <v>0</v>
      </c>
      <c r="V48" s="4">
        <f t="shared" si="8"/>
        <v>0</v>
      </c>
      <c r="W48" s="4">
        <v>0</v>
      </c>
      <c r="X48" s="4">
        <v>0</v>
      </c>
      <c r="Y48" s="4">
        <f t="shared" si="9"/>
        <v>0</v>
      </c>
      <c r="Z48" s="4">
        <f t="shared" si="10"/>
        <v>0</v>
      </c>
      <c r="AA48" s="4">
        <v>0</v>
      </c>
      <c r="AB48" s="4">
        <v>0</v>
      </c>
      <c r="AC48" s="4">
        <f t="shared" si="11"/>
        <v>0</v>
      </c>
      <c r="AD48" s="4">
        <f t="shared" si="12"/>
        <v>0</v>
      </c>
      <c r="AE48" s="4">
        <v>0</v>
      </c>
      <c r="AF48" s="4">
        <v>0</v>
      </c>
      <c r="AG48" s="11">
        <f t="shared" si="16"/>
        <v>0</v>
      </c>
      <c r="AH48" s="11">
        <f t="shared" si="14"/>
        <v>0</v>
      </c>
      <c r="AI48" s="11">
        <f t="shared" si="15"/>
        <v>0</v>
      </c>
      <c r="AJ48" s="15">
        <v>0</v>
      </c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</row>
    <row r="49" spans="1:256" s="51" customFormat="1" ht="16.5" customHeight="1">
      <c r="A49" s="16"/>
      <c r="B49" s="16" t="s">
        <v>75</v>
      </c>
      <c r="C49" s="16"/>
      <c r="D49" s="16"/>
      <c r="E49" s="20"/>
      <c r="F49" s="12" t="s">
        <v>76</v>
      </c>
      <c r="G49" s="4">
        <v>713471.81</v>
      </c>
      <c r="H49" s="4">
        <v>49000</v>
      </c>
      <c r="I49" s="4">
        <v>24671.27</v>
      </c>
      <c r="J49" s="4">
        <v>15289.3</v>
      </c>
      <c r="K49" s="4">
        <v>54041.26</v>
      </c>
      <c r="L49" s="4">
        <v>52633.53</v>
      </c>
      <c r="M49" s="4">
        <f t="shared" si="3"/>
        <v>29369.99</v>
      </c>
      <c r="N49" s="4">
        <v>39035</v>
      </c>
      <c r="O49" s="4">
        <v>87583.87</v>
      </c>
      <c r="P49" s="4">
        <v>216697.92</v>
      </c>
      <c r="Q49" s="4">
        <v>33752</v>
      </c>
      <c r="R49" s="4">
        <v>163632</v>
      </c>
      <c r="S49" s="4">
        <v>104206.68</v>
      </c>
      <c r="T49" s="4">
        <v>243872.62</v>
      </c>
      <c r="U49" s="4">
        <v>16663</v>
      </c>
      <c r="V49" s="4">
        <v>27637.88</v>
      </c>
      <c r="W49" s="4">
        <v>158925.71</v>
      </c>
      <c r="X49" s="4">
        <v>273020.26</v>
      </c>
      <c r="Y49" s="4">
        <v>55209</v>
      </c>
      <c r="Z49" s="4">
        <v>48085</v>
      </c>
      <c r="AA49" s="4">
        <v>204134.17</v>
      </c>
      <c r="AB49" s="4">
        <v>354291.36</v>
      </c>
      <c r="AC49" s="4">
        <f t="shared" si="11"/>
        <v>45208.460000000021</v>
      </c>
      <c r="AD49" s="4">
        <v>71982</v>
      </c>
      <c r="AE49" s="4">
        <f>SUM(I49+M49+Q49+U49+Y49+AC49)</f>
        <v>204873.72000000003</v>
      </c>
      <c r="AF49" s="4">
        <f>SUM(J49+N49+R49+V49+Z49+AD49)</f>
        <v>365661.18</v>
      </c>
      <c r="AG49" s="11">
        <f t="shared" si="16"/>
        <v>78.481251768162323</v>
      </c>
      <c r="AH49" s="11">
        <f t="shared" si="14"/>
        <v>28.715040612466524</v>
      </c>
      <c r="AI49" s="11">
        <f t="shared" si="15"/>
        <v>746.247306122449</v>
      </c>
      <c r="AJ49" s="15">
        <v>730000</v>
      </c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</row>
    <row r="50" spans="1:256" s="51" customFormat="1" ht="16.5" customHeight="1">
      <c r="A50" s="16"/>
      <c r="B50" s="16" t="s">
        <v>77</v>
      </c>
      <c r="C50" s="16"/>
      <c r="D50" s="16"/>
      <c r="E50" s="20"/>
      <c r="F50" s="12" t="s">
        <v>78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f t="shared" si="3"/>
        <v>0</v>
      </c>
      <c r="N50" s="4">
        <f t="shared" si="4"/>
        <v>0</v>
      </c>
      <c r="O50" s="4">
        <v>0</v>
      </c>
      <c r="P50" s="4">
        <v>0</v>
      </c>
      <c r="Q50" s="4">
        <f>IF(O50=0,0,O50-K50)</f>
        <v>0</v>
      </c>
      <c r="R50" s="4">
        <f t="shared" si="6"/>
        <v>0</v>
      </c>
      <c r="S50" s="4">
        <v>0</v>
      </c>
      <c r="T50" s="4">
        <v>0</v>
      </c>
      <c r="U50" s="4">
        <f t="shared" si="7"/>
        <v>0</v>
      </c>
      <c r="V50" s="4">
        <f t="shared" si="8"/>
        <v>0</v>
      </c>
      <c r="W50" s="4">
        <v>0</v>
      </c>
      <c r="X50" s="4">
        <v>0</v>
      </c>
      <c r="Y50" s="4">
        <f t="shared" si="9"/>
        <v>0</v>
      </c>
      <c r="Z50" s="4">
        <f t="shared" si="10"/>
        <v>0</v>
      </c>
      <c r="AA50" s="4">
        <v>0</v>
      </c>
      <c r="AB50" s="4">
        <v>0</v>
      </c>
      <c r="AC50" s="4">
        <f t="shared" si="11"/>
        <v>0</v>
      </c>
      <c r="AD50" s="4">
        <f t="shared" si="12"/>
        <v>0</v>
      </c>
      <c r="AE50" s="4">
        <v>0</v>
      </c>
      <c r="AF50" s="4">
        <v>0</v>
      </c>
      <c r="AG50" s="11">
        <f t="shared" si="16"/>
        <v>0</v>
      </c>
      <c r="AH50" s="11">
        <f t="shared" si="14"/>
        <v>0</v>
      </c>
      <c r="AI50" s="11">
        <f t="shared" si="15"/>
        <v>0</v>
      </c>
      <c r="AJ50" s="15">
        <v>0</v>
      </c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</row>
    <row r="51" spans="1:256" s="17" customFormat="1" ht="16.5" customHeight="1">
      <c r="B51" s="17" t="s">
        <v>79</v>
      </c>
      <c r="E51" s="50"/>
      <c r="F51" s="8" t="s">
        <v>80</v>
      </c>
      <c r="G51" s="3">
        <f>SUM(G52:G57)</f>
        <v>190833650</v>
      </c>
      <c r="H51" s="3">
        <v>167711000</v>
      </c>
      <c r="I51" s="3">
        <v>1800000</v>
      </c>
      <c r="J51" s="3">
        <v>14900000</v>
      </c>
      <c r="K51" s="3">
        <v>45900000</v>
      </c>
      <c r="L51" s="3">
        <v>15900000</v>
      </c>
      <c r="M51" s="3">
        <f>SUM(M53)</f>
        <v>25200000</v>
      </c>
      <c r="N51" s="3">
        <f t="shared" si="4"/>
        <v>1000000</v>
      </c>
      <c r="O51" s="3">
        <v>44000675</v>
      </c>
      <c r="P51" s="3">
        <v>28895500</v>
      </c>
      <c r="Q51" s="3">
        <f>SUM(Q52:Q57)</f>
        <v>17000675</v>
      </c>
      <c r="R51" s="4">
        <f>SUM(R53:R56)</f>
        <v>13000000</v>
      </c>
      <c r="S51" s="3">
        <v>53013275</v>
      </c>
      <c r="T51" s="3">
        <v>41691000</v>
      </c>
      <c r="U51" s="3">
        <f t="shared" si="7"/>
        <v>9012600</v>
      </c>
      <c r="V51" s="3">
        <f>SUM(V52:V57)</f>
        <v>12800000</v>
      </c>
      <c r="W51" s="3">
        <v>54116275</v>
      </c>
      <c r="X51" s="3">
        <v>53191000</v>
      </c>
      <c r="Y51" s="3">
        <f t="shared" si="9"/>
        <v>1103000</v>
      </c>
      <c r="Z51" s="3">
        <f t="shared" si="10"/>
        <v>11500000</v>
      </c>
      <c r="AA51" s="3">
        <v>54116275</v>
      </c>
      <c r="AB51" s="3">
        <v>66691000</v>
      </c>
      <c r="AC51" s="3">
        <f t="shared" si="11"/>
        <v>0</v>
      </c>
      <c r="AD51" s="4">
        <f>SUM(AD52:AD55)</f>
        <v>14500000</v>
      </c>
      <c r="AE51" s="3">
        <f>SUM(AE52:AE56)</f>
        <v>54116275</v>
      </c>
      <c r="AF51" s="3">
        <f>SUM(AF52:AF57)</f>
        <v>67700000</v>
      </c>
      <c r="AG51" s="9">
        <f t="shared" si="16"/>
        <v>25.100997805188918</v>
      </c>
      <c r="AH51" s="9">
        <f t="shared" si="14"/>
        <v>28.357826305790411</v>
      </c>
      <c r="AI51" s="9">
        <f t="shared" si="15"/>
        <v>40.367060002027301</v>
      </c>
      <c r="AJ51" s="1">
        <f>SUM(AJ52:AJ57)</f>
        <v>145032000</v>
      </c>
    </row>
    <row r="52" spans="1:256" ht="16.5" customHeight="1">
      <c r="B52" s="16" t="s">
        <v>81</v>
      </c>
      <c r="E52" s="20"/>
      <c r="F52" s="12" t="s">
        <v>82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f t="shared" si="3"/>
        <v>0</v>
      </c>
      <c r="N52" s="4">
        <f t="shared" si="4"/>
        <v>0</v>
      </c>
      <c r="O52" s="4">
        <v>0</v>
      </c>
      <c r="P52" s="4">
        <v>0</v>
      </c>
      <c r="Q52" s="4">
        <f t="shared" si="5"/>
        <v>0</v>
      </c>
      <c r="R52" s="4">
        <f t="shared" si="6"/>
        <v>0</v>
      </c>
      <c r="S52" s="4">
        <v>0</v>
      </c>
      <c r="T52" s="4">
        <v>0</v>
      </c>
      <c r="U52" s="4">
        <f t="shared" si="7"/>
        <v>0</v>
      </c>
      <c r="V52" s="4">
        <f t="shared" si="8"/>
        <v>0</v>
      </c>
      <c r="W52" s="4">
        <v>0</v>
      </c>
      <c r="X52" s="4">
        <v>0</v>
      </c>
      <c r="Y52" s="4">
        <f t="shared" si="9"/>
        <v>0</v>
      </c>
      <c r="Z52" s="4">
        <f t="shared" si="10"/>
        <v>0</v>
      </c>
      <c r="AA52" s="4">
        <v>0</v>
      </c>
      <c r="AB52" s="4">
        <v>0</v>
      </c>
      <c r="AC52" s="4">
        <f t="shared" si="11"/>
        <v>0</v>
      </c>
      <c r="AD52" s="4">
        <f t="shared" si="12"/>
        <v>0</v>
      </c>
      <c r="AE52" s="4">
        <v>0</v>
      </c>
      <c r="AF52" s="4">
        <v>0</v>
      </c>
      <c r="AG52" s="11">
        <f t="shared" si="16"/>
        <v>0</v>
      </c>
      <c r="AH52" s="11">
        <f t="shared" si="14"/>
        <v>0</v>
      </c>
      <c r="AI52" s="11">
        <f t="shared" si="15"/>
        <v>0</v>
      </c>
      <c r="AJ52" s="15">
        <v>0</v>
      </c>
    </row>
    <row r="53" spans="1:256" ht="16.5" customHeight="1">
      <c r="B53" s="16" t="s">
        <v>83</v>
      </c>
      <c r="E53" s="20"/>
      <c r="F53" s="12" t="s">
        <v>84</v>
      </c>
      <c r="G53" s="4">
        <v>190805000</v>
      </c>
      <c r="H53" s="4">
        <v>167711000</v>
      </c>
      <c r="I53" s="4">
        <v>1800000</v>
      </c>
      <c r="J53" s="4">
        <v>14900000</v>
      </c>
      <c r="K53" s="4">
        <v>45900000</v>
      </c>
      <c r="L53" s="4">
        <v>15900000</v>
      </c>
      <c r="M53" s="4">
        <v>25200000</v>
      </c>
      <c r="N53" s="4">
        <f t="shared" si="4"/>
        <v>1000000</v>
      </c>
      <c r="O53" s="4">
        <v>44000000</v>
      </c>
      <c r="P53" s="4">
        <v>28900000</v>
      </c>
      <c r="Q53" s="4">
        <v>17000000</v>
      </c>
      <c r="R53" s="4">
        <f t="shared" si="6"/>
        <v>13000000</v>
      </c>
      <c r="S53" s="4">
        <v>53000000</v>
      </c>
      <c r="T53" s="4">
        <v>41700000</v>
      </c>
      <c r="U53" s="4">
        <f t="shared" si="7"/>
        <v>9000000</v>
      </c>
      <c r="V53" s="4">
        <f t="shared" si="8"/>
        <v>12800000</v>
      </c>
      <c r="W53" s="4">
        <v>54103000</v>
      </c>
      <c r="X53" s="4">
        <v>53200000</v>
      </c>
      <c r="Y53" s="4">
        <f t="shared" si="9"/>
        <v>1103000</v>
      </c>
      <c r="Z53" s="4">
        <f t="shared" si="10"/>
        <v>11500000</v>
      </c>
      <c r="AA53" s="4">
        <v>54103000</v>
      </c>
      <c r="AB53" s="4">
        <v>66700000</v>
      </c>
      <c r="AC53" s="4">
        <f t="shared" si="11"/>
        <v>0</v>
      </c>
      <c r="AD53" s="4">
        <v>14500000</v>
      </c>
      <c r="AE53" s="4">
        <f>SUM(I53+M53+Q53+U53+Y53+AC53)</f>
        <v>54103000</v>
      </c>
      <c r="AF53" s="4">
        <f>SUM(J53+N53+R53+V53+Z53+AD53)</f>
        <v>67700000</v>
      </c>
      <c r="AG53" s="11">
        <f t="shared" si="16"/>
        <v>25.131693251760527</v>
      </c>
      <c r="AH53" s="11">
        <f t="shared" si="14"/>
        <v>28.355126962081705</v>
      </c>
      <c r="AI53" s="11">
        <f t="shared" si="15"/>
        <v>40.367060002027301</v>
      </c>
      <c r="AJ53" s="15">
        <v>145000000</v>
      </c>
    </row>
    <row r="54" spans="1:256" ht="16.5" customHeight="1">
      <c r="B54" s="16" t="s">
        <v>85</v>
      </c>
      <c r="E54" s="20"/>
      <c r="F54" s="12" t="s">
        <v>86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f t="shared" si="3"/>
        <v>0</v>
      </c>
      <c r="N54" s="4">
        <f t="shared" si="4"/>
        <v>0</v>
      </c>
      <c r="O54" s="4">
        <v>0</v>
      </c>
      <c r="P54" s="4">
        <v>0</v>
      </c>
      <c r="Q54" s="4">
        <f t="shared" si="5"/>
        <v>0</v>
      </c>
      <c r="R54" s="4">
        <f t="shared" si="6"/>
        <v>0</v>
      </c>
      <c r="S54" s="4">
        <v>0</v>
      </c>
      <c r="T54" s="4">
        <v>0</v>
      </c>
      <c r="U54" s="4">
        <f t="shared" si="7"/>
        <v>0</v>
      </c>
      <c r="V54" s="4">
        <f t="shared" si="8"/>
        <v>0</v>
      </c>
      <c r="W54" s="4">
        <v>0</v>
      </c>
      <c r="X54" s="4">
        <v>0</v>
      </c>
      <c r="Y54" s="4">
        <f t="shared" si="9"/>
        <v>0</v>
      </c>
      <c r="Z54" s="4">
        <f t="shared" si="10"/>
        <v>0</v>
      </c>
      <c r="AA54" s="4">
        <v>0</v>
      </c>
      <c r="AB54" s="4">
        <v>0</v>
      </c>
      <c r="AC54" s="4">
        <f t="shared" si="11"/>
        <v>0</v>
      </c>
      <c r="AD54" s="4">
        <f t="shared" si="12"/>
        <v>0</v>
      </c>
      <c r="AE54" s="4">
        <v>0</v>
      </c>
      <c r="AF54" s="4">
        <v>0</v>
      </c>
      <c r="AG54" s="11">
        <f t="shared" si="16"/>
        <v>0</v>
      </c>
      <c r="AH54" s="11">
        <f t="shared" si="14"/>
        <v>0</v>
      </c>
      <c r="AI54" s="11">
        <f t="shared" si="15"/>
        <v>0</v>
      </c>
      <c r="AJ54" s="15">
        <v>0</v>
      </c>
    </row>
    <row r="55" spans="1:256" ht="16.5" customHeight="1">
      <c r="B55" s="16" t="s">
        <v>87</v>
      </c>
      <c r="E55" s="20"/>
      <c r="F55" s="12" t="s">
        <v>88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f t="shared" si="3"/>
        <v>0</v>
      </c>
      <c r="N55" s="4">
        <f t="shared" si="4"/>
        <v>0</v>
      </c>
      <c r="O55" s="4">
        <v>0</v>
      </c>
      <c r="P55" s="4">
        <v>0</v>
      </c>
      <c r="Q55" s="4">
        <f t="shared" si="5"/>
        <v>0</v>
      </c>
      <c r="R55" s="4">
        <f t="shared" si="6"/>
        <v>0</v>
      </c>
      <c r="S55" s="4">
        <v>0</v>
      </c>
      <c r="T55" s="4">
        <v>0</v>
      </c>
      <c r="U55" s="4">
        <f t="shared" si="7"/>
        <v>0</v>
      </c>
      <c r="V55" s="4">
        <f t="shared" si="8"/>
        <v>0</v>
      </c>
      <c r="W55" s="4">
        <v>0</v>
      </c>
      <c r="X55" s="4">
        <v>0</v>
      </c>
      <c r="Y55" s="4">
        <f t="shared" si="9"/>
        <v>0</v>
      </c>
      <c r="Z55" s="4">
        <f t="shared" si="10"/>
        <v>0</v>
      </c>
      <c r="AA55" s="4">
        <v>0</v>
      </c>
      <c r="AB55" s="4">
        <v>0</v>
      </c>
      <c r="AC55" s="4">
        <f t="shared" si="11"/>
        <v>0</v>
      </c>
      <c r="AD55" s="4">
        <f t="shared" si="12"/>
        <v>0</v>
      </c>
      <c r="AE55" s="4">
        <v>0</v>
      </c>
      <c r="AF55" s="4">
        <v>0</v>
      </c>
      <c r="AG55" s="11">
        <f t="shared" si="16"/>
        <v>0</v>
      </c>
      <c r="AH55" s="11">
        <f t="shared" si="14"/>
        <v>0</v>
      </c>
      <c r="AI55" s="11">
        <f t="shared" si="15"/>
        <v>0</v>
      </c>
      <c r="AJ55" s="15">
        <v>0</v>
      </c>
    </row>
    <row r="56" spans="1:256" ht="16.5" customHeight="1">
      <c r="B56" s="16" t="s">
        <v>89</v>
      </c>
      <c r="E56" s="20"/>
      <c r="F56" s="12" t="s">
        <v>90</v>
      </c>
      <c r="G56" s="4">
        <v>28650</v>
      </c>
      <c r="H56" s="6">
        <v>0</v>
      </c>
      <c r="I56" s="4">
        <v>0</v>
      </c>
      <c r="J56" s="4">
        <v>0</v>
      </c>
      <c r="K56" s="4">
        <v>0</v>
      </c>
      <c r="L56" s="4">
        <v>0</v>
      </c>
      <c r="M56" s="4">
        <f t="shared" si="3"/>
        <v>0</v>
      </c>
      <c r="N56" s="4">
        <f t="shared" si="4"/>
        <v>0</v>
      </c>
      <c r="O56" s="4">
        <v>675</v>
      </c>
      <c r="P56" s="4">
        <v>-4500</v>
      </c>
      <c r="Q56" s="4">
        <f t="shared" si="5"/>
        <v>675</v>
      </c>
      <c r="R56" s="4">
        <v>0</v>
      </c>
      <c r="S56" s="4">
        <v>13275</v>
      </c>
      <c r="T56" s="4">
        <v>-9000</v>
      </c>
      <c r="U56" s="4">
        <f t="shared" si="7"/>
        <v>12600</v>
      </c>
      <c r="V56" s="4">
        <v>0</v>
      </c>
      <c r="W56" s="4">
        <v>13275</v>
      </c>
      <c r="X56" s="4">
        <v>-9000</v>
      </c>
      <c r="Y56" s="4">
        <f t="shared" si="9"/>
        <v>0</v>
      </c>
      <c r="Z56" s="4">
        <f t="shared" si="10"/>
        <v>0</v>
      </c>
      <c r="AA56" s="4">
        <v>13275</v>
      </c>
      <c r="AB56" s="4">
        <v>-9000</v>
      </c>
      <c r="AC56" s="4">
        <f t="shared" si="11"/>
        <v>0</v>
      </c>
      <c r="AD56" s="4">
        <f t="shared" si="12"/>
        <v>0</v>
      </c>
      <c r="AE56" s="4">
        <v>13275</v>
      </c>
      <c r="AF56" s="4">
        <f>SUM(J56+N56+R56+V56+Z56+AD56)</f>
        <v>0</v>
      </c>
      <c r="AG56" s="11">
        <f t="shared" si="16"/>
        <v>0</v>
      </c>
      <c r="AH56" s="11">
        <f t="shared" si="14"/>
        <v>46.335078534031418</v>
      </c>
      <c r="AI56" s="11">
        <f t="shared" si="15"/>
        <v>0</v>
      </c>
      <c r="AJ56" s="15">
        <v>32000</v>
      </c>
    </row>
    <row r="57" spans="1:256" ht="16.5" customHeight="1">
      <c r="B57" s="16" t="s">
        <v>91</v>
      </c>
      <c r="E57" s="20"/>
      <c r="F57" s="12" t="s">
        <v>92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f t="shared" ref="M57:M77" si="17">IF(K57=0,0,K57-I57)</f>
        <v>0</v>
      </c>
      <c r="N57" s="4">
        <f t="shared" ref="N57:N77" si="18">IF(L57=0,0,L57-J57)</f>
        <v>0</v>
      </c>
      <c r="O57" s="4">
        <v>0</v>
      </c>
      <c r="P57" s="4">
        <v>0</v>
      </c>
      <c r="Q57" s="4">
        <f t="shared" ref="Q57:Q77" si="19">IF(O57=0,0,O57-K57)</f>
        <v>0</v>
      </c>
      <c r="R57" s="4">
        <f t="shared" ref="R57:R77" si="20">IF(P57=0,0,P57-L57)</f>
        <v>0</v>
      </c>
      <c r="S57" s="4">
        <v>0</v>
      </c>
      <c r="T57" s="4">
        <v>0</v>
      </c>
      <c r="U57" s="4">
        <f t="shared" ref="U57:U77" si="21">IF(S57=0,0,S57-O57)</f>
        <v>0</v>
      </c>
      <c r="V57" s="4">
        <f t="shared" ref="V57:V77" si="22">IF(T57=0,0,T57-P57)</f>
        <v>0</v>
      </c>
      <c r="W57" s="4">
        <v>0</v>
      </c>
      <c r="X57" s="4">
        <v>0</v>
      </c>
      <c r="Y57" s="4">
        <f t="shared" ref="Y57:Y77" si="23">IF(W57=0,0,W57-S57)</f>
        <v>0</v>
      </c>
      <c r="Z57" s="4">
        <f t="shared" ref="Z57:Z77" si="24">IF(X57=0,0,X57-T57)</f>
        <v>0</v>
      </c>
      <c r="AA57" s="4">
        <v>0</v>
      </c>
      <c r="AB57" s="4">
        <v>0</v>
      </c>
      <c r="AC57" s="4">
        <f t="shared" ref="AC57:AC77" si="25">IF(AA57=0,0,AA57-W57)</f>
        <v>0</v>
      </c>
      <c r="AD57" s="4">
        <f t="shared" ref="AD57:AD77" si="26">IF(AB57=0,0,AB57-X57)</f>
        <v>0</v>
      </c>
      <c r="AE57" s="4">
        <v>0</v>
      </c>
      <c r="AF57" s="4">
        <v>0</v>
      </c>
      <c r="AG57" s="11">
        <f t="shared" si="16"/>
        <v>0</v>
      </c>
      <c r="AH57" s="11">
        <f t="shared" ref="AH57:AH77" si="27">IF(AE57=0,0,IF(G57=0,0,AE57/G57*100))</f>
        <v>0</v>
      </c>
      <c r="AI57" s="11">
        <f t="shared" ref="AI57:AI77" si="28">IF(AF57=0,0,IF(H57=0,0,AF57/H57*100))</f>
        <v>0</v>
      </c>
      <c r="AJ57" s="15">
        <v>0</v>
      </c>
    </row>
    <row r="58" spans="1:256" s="17" customFormat="1" ht="16.5" customHeight="1">
      <c r="B58" s="17" t="s">
        <v>93</v>
      </c>
      <c r="E58" s="50"/>
      <c r="F58" s="8" t="s">
        <v>94</v>
      </c>
      <c r="G58" s="3">
        <f>SUM(G59:G62)</f>
        <v>5705610.3700000001</v>
      </c>
      <c r="H58" s="3">
        <v>11695000</v>
      </c>
      <c r="I58" s="3">
        <v>34833.42</v>
      </c>
      <c r="J58" s="3">
        <v>149540.23000000001</v>
      </c>
      <c r="K58" s="3">
        <v>432486.61</v>
      </c>
      <c r="L58" s="3">
        <v>172125.14</v>
      </c>
      <c r="M58" s="3">
        <f>SUM(M59:M62)</f>
        <v>416748.98</v>
      </c>
      <c r="N58" s="3">
        <f>SUM(N59:N62)</f>
        <v>28099.69</v>
      </c>
      <c r="O58" s="3">
        <v>757359.17</v>
      </c>
      <c r="P58" s="3">
        <v>494944.08</v>
      </c>
      <c r="Q58" s="3">
        <f t="shared" si="19"/>
        <v>324872.56000000006</v>
      </c>
      <c r="R58" s="3">
        <f>SUM(R59:R62)</f>
        <v>317303.57</v>
      </c>
      <c r="S58" s="3">
        <v>2570360.2999999998</v>
      </c>
      <c r="T58" s="3">
        <v>683761.08</v>
      </c>
      <c r="U58" s="3">
        <f t="shared" si="21"/>
        <v>1813001.13</v>
      </c>
      <c r="V58" s="3">
        <f>SUM(V59:V62)</f>
        <v>217566.5</v>
      </c>
      <c r="W58" s="3">
        <v>2896786.28</v>
      </c>
      <c r="X58" s="3">
        <v>852399.98</v>
      </c>
      <c r="Y58" s="3">
        <f t="shared" si="23"/>
        <v>326425.98</v>
      </c>
      <c r="Z58" s="3">
        <f>SUM(Z59:Z62)</f>
        <v>140480.13</v>
      </c>
      <c r="AA58" s="3">
        <v>2974969.18</v>
      </c>
      <c r="AB58" s="3">
        <v>923420.16000000003</v>
      </c>
      <c r="AC58" s="3">
        <f>SUM(AC59:AC62)</f>
        <v>96117.660000000033</v>
      </c>
      <c r="AD58" s="3">
        <f>SUM(AD59:AD62)</f>
        <v>73731.16</v>
      </c>
      <c r="AE58" s="3">
        <f>SUM(AE59:AE63)</f>
        <v>3011999.73</v>
      </c>
      <c r="AF58" s="3">
        <f>SUM(AF59:AF62)</f>
        <v>926721.28</v>
      </c>
      <c r="AG58" s="9">
        <f t="shared" si="16"/>
        <v>-69.232358463724026</v>
      </c>
      <c r="AH58" s="9">
        <f t="shared" si="27"/>
        <v>52.790140487633749</v>
      </c>
      <c r="AI58" s="9">
        <f t="shared" si="28"/>
        <v>7.9240810602821714</v>
      </c>
      <c r="AJ58" s="1">
        <f>SUM(AJ59:AJ62)</f>
        <v>11908000</v>
      </c>
    </row>
    <row r="59" spans="1:256" ht="16.5" customHeight="1">
      <c r="B59" s="16" t="s">
        <v>95</v>
      </c>
      <c r="E59" s="20"/>
      <c r="F59" s="12" t="s">
        <v>96</v>
      </c>
      <c r="G59" s="4">
        <v>10096.17</v>
      </c>
      <c r="H59" s="4">
        <v>0</v>
      </c>
      <c r="I59" s="4">
        <v>0</v>
      </c>
      <c r="J59" s="4">
        <v>0</v>
      </c>
      <c r="K59" s="4">
        <v>0</v>
      </c>
      <c r="L59" s="4">
        <v>4.6900000000000004</v>
      </c>
      <c r="M59" s="4">
        <f t="shared" si="17"/>
        <v>0</v>
      </c>
      <c r="N59" s="4">
        <f t="shared" si="18"/>
        <v>4.6900000000000004</v>
      </c>
      <c r="O59" s="4">
        <v>0</v>
      </c>
      <c r="P59" s="4">
        <v>4.6900000000000004</v>
      </c>
      <c r="Q59" s="4">
        <f t="shared" si="19"/>
        <v>0</v>
      </c>
      <c r="R59" s="4">
        <f t="shared" si="20"/>
        <v>0</v>
      </c>
      <c r="S59" s="4">
        <v>127.9</v>
      </c>
      <c r="T59" s="4">
        <v>13036.01</v>
      </c>
      <c r="U59" s="4">
        <f t="shared" si="21"/>
        <v>127.9</v>
      </c>
      <c r="V59" s="4">
        <f t="shared" si="22"/>
        <v>13031.32</v>
      </c>
      <c r="W59" s="4">
        <v>132.79</v>
      </c>
      <c r="X59" s="4">
        <v>13050.19</v>
      </c>
      <c r="Y59" s="4">
        <f t="shared" si="23"/>
        <v>4.8899999999999864</v>
      </c>
      <c r="Z59" s="4">
        <f t="shared" si="24"/>
        <v>14.180000000000291</v>
      </c>
      <c r="AA59" s="4">
        <v>132.79</v>
      </c>
      <c r="AB59" s="4">
        <v>13050.19</v>
      </c>
      <c r="AC59" s="4">
        <f t="shared" si="25"/>
        <v>0</v>
      </c>
      <c r="AD59" s="4">
        <f t="shared" si="26"/>
        <v>0</v>
      </c>
      <c r="AE59" s="4">
        <f>SUM(I59+M59+Q59+U59+Y59+AC59)</f>
        <v>132.79</v>
      </c>
      <c r="AF59" s="4">
        <f>SUM(N59+V59+Z59)</f>
        <v>13050.19</v>
      </c>
      <c r="AG59" s="11">
        <f t="shared" si="16"/>
        <v>9727.6903381278717</v>
      </c>
      <c r="AH59" s="11">
        <f t="shared" si="27"/>
        <v>1.3152512289313669</v>
      </c>
      <c r="AI59" s="11">
        <f t="shared" si="28"/>
        <v>0</v>
      </c>
      <c r="AJ59" s="15">
        <v>28000</v>
      </c>
    </row>
    <row r="60" spans="1:256" ht="16.5" customHeight="1">
      <c r="B60" s="16" t="s">
        <v>97</v>
      </c>
      <c r="E60" s="20"/>
      <c r="F60" s="13" t="s">
        <v>98</v>
      </c>
      <c r="G60" s="4">
        <v>726766.56</v>
      </c>
      <c r="H60" s="4">
        <v>13000</v>
      </c>
      <c r="I60" s="6">
        <v>0</v>
      </c>
      <c r="J60" s="4">
        <v>16685.54</v>
      </c>
      <c r="K60" s="6">
        <v>313122.98</v>
      </c>
      <c r="L60" s="6">
        <v>16685.54</v>
      </c>
      <c r="M60" s="4">
        <f t="shared" si="17"/>
        <v>313122.98</v>
      </c>
      <c r="N60" s="4">
        <f t="shared" si="18"/>
        <v>0</v>
      </c>
      <c r="O60" s="4">
        <v>318067.55</v>
      </c>
      <c r="P60" s="4">
        <v>52239.61</v>
      </c>
      <c r="Q60" s="4">
        <f t="shared" si="19"/>
        <v>4944.570000000007</v>
      </c>
      <c r="R60" s="4">
        <f t="shared" si="20"/>
        <v>35554.07</v>
      </c>
      <c r="S60" s="4">
        <v>362197.37</v>
      </c>
      <c r="T60" s="4">
        <v>58234.81</v>
      </c>
      <c r="U60" s="4">
        <f t="shared" si="21"/>
        <v>44129.820000000007</v>
      </c>
      <c r="V60" s="4">
        <f t="shared" si="22"/>
        <v>5995.1999999999971</v>
      </c>
      <c r="W60" s="4">
        <v>572656.01</v>
      </c>
      <c r="X60" s="4">
        <v>77756.759999999995</v>
      </c>
      <c r="Y60" s="4">
        <f t="shared" si="23"/>
        <v>210458.64</v>
      </c>
      <c r="Z60" s="4">
        <f t="shared" si="24"/>
        <v>19521.949999999997</v>
      </c>
      <c r="AA60" s="4">
        <v>588130.42000000004</v>
      </c>
      <c r="AB60" s="4">
        <v>82122.92</v>
      </c>
      <c r="AC60" s="4">
        <f t="shared" si="25"/>
        <v>15474.410000000033</v>
      </c>
      <c r="AD60" s="4">
        <f t="shared" si="26"/>
        <v>4366.1600000000035</v>
      </c>
      <c r="AE60" s="4">
        <f>SUM(I60+M60+Q60+U60+Y60+AC60)</f>
        <v>588130.42000000004</v>
      </c>
      <c r="AF60" s="4">
        <f>SUM(J60+N60+R60+V60+Z60+AD60)</f>
        <v>82122.92</v>
      </c>
      <c r="AG60" s="11">
        <f t="shared" si="16"/>
        <v>-86.036614123785682</v>
      </c>
      <c r="AH60" s="11">
        <f t="shared" si="27"/>
        <v>80.924254412586066</v>
      </c>
      <c r="AI60" s="11">
        <f t="shared" si="28"/>
        <v>631.71476923076921</v>
      </c>
      <c r="AJ60" s="15">
        <v>800000</v>
      </c>
    </row>
    <row r="61" spans="1:256" ht="16.5" customHeight="1">
      <c r="B61" s="16" t="s">
        <v>99</v>
      </c>
      <c r="E61" s="20"/>
      <c r="F61" s="13" t="s">
        <v>100</v>
      </c>
      <c r="G61" s="4">
        <v>76300.639999999999</v>
      </c>
      <c r="H61" s="4">
        <v>0</v>
      </c>
      <c r="I61" s="6">
        <v>0</v>
      </c>
      <c r="J61" s="6">
        <v>4374</v>
      </c>
      <c r="K61" s="6">
        <v>9780</v>
      </c>
      <c r="L61" s="6">
        <v>4374</v>
      </c>
      <c r="M61" s="4">
        <f t="shared" si="17"/>
        <v>9780</v>
      </c>
      <c r="N61" s="4">
        <f t="shared" si="18"/>
        <v>0</v>
      </c>
      <c r="O61" s="4">
        <v>17934</v>
      </c>
      <c r="P61" s="4">
        <v>12753.5</v>
      </c>
      <c r="Q61" s="4">
        <f t="shared" si="19"/>
        <v>8154</v>
      </c>
      <c r="R61" s="4">
        <f t="shared" si="20"/>
        <v>8379.5</v>
      </c>
      <c r="S61" s="4">
        <v>23302.5</v>
      </c>
      <c r="T61" s="4">
        <v>25001</v>
      </c>
      <c r="U61" s="4">
        <f t="shared" si="21"/>
        <v>5368.5</v>
      </c>
      <c r="V61" s="4">
        <v>18247</v>
      </c>
      <c r="W61" s="4">
        <v>24562.5</v>
      </c>
      <c r="X61" s="4">
        <v>31001</v>
      </c>
      <c r="Y61" s="4">
        <f t="shared" si="23"/>
        <v>1260</v>
      </c>
      <c r="Z61" s="4">
        <v>0</v>
      </c>
      <c r="AA61" s="4">
        <v>25059.75</v>
      </c>
      <c r="AB61" s="4">
        <v>33953</v>
      </c>
      <c r="AC61" s="4">
        <f t="shared" si="25"/>
        <v>497.25</v>
      </c>
      <c r="AD61" s="4">
        <f t="shared" si="26"/>
        <v>2952</v>
      </c>
      <c r="AE61" s="4">
        <f>SUM(I61+M61+Q61+U61+Y61+AC61)</f>
        <v>25059.75</v>
      </c>
      <c r="AF61" s="4">
        <f>SUM(J61+N61+R61+V61+AD61)</f>
        <v>33952.5</v>
      </c>
      <c r="AG61" s="11">
        <f t="shared" si="16"/>
        <v>35.486188010654537</v>
      </c>
      <c r="AH61" s="11">
        <f t="shared" si="27"/>
        <v>32.843433554423655</v>
      </c>
      <c r="AI61" s="11">
        <f t="shared" si="28"/>
        <v>0</v>
      </c>
      <c r="AJ61" s="15">
        <v>80000</v>
      </c>
    </row>
    <row r="62" spans="1:256" ht="16.5" customHeight="1">
      <c r="B62" s="16" t="s">
        <v>101</v>
      </c>
      <c r="E62" s="20"/>
      <c r="F62" s="13" t="s">
        <v>102</v>
      </c>
      <c r="G62" s="5">
        <v>4892447</v>
      </c>
      <c r="H62" s="4">
        <v>11682000</v>
      </c>
      <c r="I62" s="4">
        <v>34833.42</v>
      </c>
      <c r="J62" s="4">
        <v>128480.69</v>
      </c>
      <c r="K62" s="6">
        <v>109583.63</v>
      </c>
      <c r="L62" s="6">
        <v>151060.91</v>
      </c>
      <c r="M62" s="4">
        <v>93846</v>
      </c>
      <c r="N62" s="4">
        <v>28095</v>
      </c>
      <c r="O62" s="4">
        <v>421357.62</v>
      </c>
      <c r="P62" s="4">
        <v>429946.28</v>
      </c>
      <c r="Q62" s="4">
        <f t="shared" si="19"/>
        <v>311773.99</v>
      </c>
      <c r="R62" s="4">
        <v>273370</v>
      </c>
      <c r="S62" s="4">
        <v>2184732.5299999998</v>
      </c>
      <c r="T62" s="4">
        <v>587489.26</v>
      </c>
      <c r="U62" s="4">
        <f t="shared" si="21"/>
        <v>1763374.9099999997</v>
      </c>
      <c r="V62" s="4">
        <v>180292.98</v>
      </c>
      <c r="W62" s="4">
        <v>2299434.98</v>
      </c>
      <c r="X62" s="4">
        <v>730592.03</v>
      </c>
      <c r="Y62" s="4">
        <f t="shared" si="23"/>
        <v>114702.45000000019</v>
      </c>
      <c r="Z62" s="4">
        <v>120944</v>
      </c>
      <c r="AA62" s="4">
        <v>2361646.2200000002</v>
      </c>
      <c r="AB62" s="4">
        <v>794294.05</v>
      </c>
      <c r="AC62" s="4">
        <v>80146</v>
      </c>
      <c r="AD62" s="4">
        <v>66413</v>
      </c>
      <c r="AE62" s="4">
        <f>SUM(I62+M62+Q62+U62+Y62+AC62)</f>
        <v>2398676.77</v>
      </c>
      <c r="AF62" s="4">
        <f>SUM(J62+N62+R62+V62+Z62+AD62)</f>
        <v>797595.67</v>
      </c>
      <c r="AG62" s="11">
        <f t="shared" si="16"/>
        <v>-66.748514015083416</v>
      </c>
      <c r="AH62" s="11">
        <f t="shared" si="27"/>
        <v>49.028160550334015</v>
      </c>
      <c r="AI62" s="11">
        <f t="shared" si="28"/>
        <v>6.8275609484677284</v>
      </c>
      <c r="AJ62" s="15">
        <v>11000000</v>
      </c>
    </row>
    <row r="63" spans="1:256" s="17" customFormat="1" ht="16.5" customHeight="1">
      <c r="B63" s="17" t="s">
        <v>103</v>
      </c>
      <c r="E63" s="50"/>
      <c r="F63" s="8" t="s">
        <v>104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f t="shared" si="17"/>
        <v>0</v>
      </c>
      <c r="N63" s="3">
        <f t="shared" si="18"/>
        <v>0</v>
      </c>
      <c r="O63" s="3">
        <v>0</v>
      </c>
      <c r="P63" s="3">
        <v>0</v>
      </c>
      <c r="Q63" s="3">
        <f t="shared" si="19"/>
        <v>0</v>
      </c>
      <c r="R63" s="3">
        <f t="shared" si="20"/>
        <v>0</v>
      </c>
      <c r="S63" s="3">
        <v>0</v>
      </c>
      <c r="T63" s="3">
        <v>0</v>
      </c>
      <c r="U63" s="3">
        <f t="shared" si="21"/>
        <v>0</v>
      </c>
      <c r="V63" s="3">
        <f t="shared" si="22"/>
        <v>0</v>
      </c>
      <c r="W63" s="3">
        <v>0</v>
      </c>
      <c r="X63" s="3">
        <v>0</v>
      </c>
      <c r="Y63" s="3">
        <f t="shared" si="23"/>
        <v>0</v>
      </c>
      <c r="Z63" s="3">
        <f t="shared" si="24"/>
        <v>0</v>
      </c>
      <c r="AA63" s="3">
        <v>0</v>
      </c>
      <c r="AB63" s="3">
        <v>0</v>
      </c>
      <c r="AC63" s="3">
        <f t="shared" si="25"/>
        <v>0</v>
      </c>
      <c r="AD63" s="3">
        <f t="shared" si="26"/>
        <v>0</v>
      </c>
      <c r="AE63" s="3">
        <v>0</v>
      </c>
      <c r="AF63" s="3">
        <v>0</v>
      </c>
      <c r="AG63" s="9">
        <f t="shared" si="16"/>
        <v>0</v>
      </c>
      <c r="AH63" s="9">
        <f t="shared" si="27"/>
        <v>0</v>
      </c>
      <c r="AI63" s="9">
        <f t="shared" si="28"/>
        <v>0</v>
      </c>
      <c r="AJ63" s="1">
        <v>0</v>
      </c>
    </row>
    <row r="64" spans="1:256" ht="16.5" customHeight="1">
      <c r="B64" s="16" t="s">
        <v>105</v>
      </c>
      <c r="E64" s="20"/>
      <c r="F64" s="13" t="s">
        <v>106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4">
        <f t="shared" si="17"/>
        <v>0</v>
      </c>
      <c r="N64" s="4">
        <f t="shared" si="18"/>
        <v>0</v>
      </c>
      <c r="O64" s="4">
        <v>0</v>
      </c>
      <c r="P64" s="4">
        <v>0</v>
      </c>
      <c r="Q64" s="4">
        <f t="shared" si="19"/>
        <v>0</v>
      </c>
      <c r="R64" s="4">
        <f t="shared" si="20"/>
        <v>0</v>
      </c>
      <c r="S64" s="4">
        <v>0</v>
      </c>
      <c r="T64" s="4">
        <v>0</v>
      </c>
      <c r="U64" s="4">
        <f t="shared" si="21"/>
        <v>0</v>
      </c>
      <c r="V64" s="4">
        <f t="shared" si="22"/>
        <v>0</v>
      </c>
      <c r="W64" s="4">
        <v>0</v>
      </c>
      <c r="X64" s="4">
        <v>0</v>
      </c>
      <c r="Y64" s="4">
        <f t="shared" si="23"/>
        <v>0</v>
      </c>
      <c r="Z64" s="4">
        <f t="shared" si="24"/>
        <v>0</v>
      </c>
      <c r="AA64" s="4">
        <v>0</v>
      </c>
      <c r="AB64" s="4">
        <v>0</v>
      </c>
      <c r="AC64" s="4">
        <f t="shared" si="25"/>
        <v>0</v>
      </c>
      <c r="AD64" s="4">
        <f t="shared" si="26"/>
        <v>0</v>
      </c>
      <c r="AE64" s="4">
        <v>0</v>
      </c>
      <c r="AF64" s="4">
        <v>0</v>
      </c>
      <c r="AG64" s="11">
        <f t="shared" si="16"/>
        <v>0</v>
      </c>
      <c r="AH64" s="11">
        <f t="shared" si="27"/>
        <v>0</v>
      </c>
      <c r="AI64" s="11">
        <f t="shared" si="28"/>
        <v>0</v>
      </c>
      <c r="AJ64" s="6">
        <v>0</v>
      </c>
    </row>
    <row r="65" spans="2:36" ht="16.5" customHeight="1">
      <c r="B65" s="16" t="s">
        <v>107</v>
      </c>
      <c r="E65" s="20"/>
      <c r="F65" s="13" t="s">
        <v>108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4">
        <f t="shared" si="17"/>
        <v>0</v>
      </c>
      <c r="N65" s="4">
        <f t="shared" si="18"/>
        <v>0</v>
      </c>
      <c r="O65" s="4">
        <v>0</v>
      </c>
      <c r="P65" s="4">
        <v>0</v>
      </c>
      <c r="Q65" s="4">
        <f t="shared" si="19"/>
        <v>0</v>
      </c>
      <c r="R65" s="4">
        <f t="shared" si="20"/>
        <v>0</v>
      </c>
      <c r="S65" s="4">
        <v>0</v>
      </c>
      <c r="T65" s="4">
        <v>0</v>
      </c>
      <c r="U65" s="4">
        <f t="shared" si="21"/>
        <v>0</v>
      </c>
      <c r="V65" s="4">
        <f t="shared" si="22"/>
        <v>0</v>
      </c>
      <c r="W65" s="4">
        <v>0</v>
      </c>
      <c r="X65" s="4">
        <v>0</v>
      </c>
      <c r="Y65" s="4">
        <f t="shared" si="23"/>
        <v>0</v>
      </c>
      <c r="Z65" s="4">
        <f t="shared" si="24"/>
        <v>0</v>
      </c>
      <c r="AA65" s="4">
        <v>0</v>
      </c>
      <c r="AB65" s="4">
        <v>0</v>
      </c>
      <c r="AC65" s="4">
        <f t="shared" si="25"/>
        <v>0</v>
      </c>
      <c r="AD65" s="4">
        <f t="shared" si="26"/>
        <v>0</v>
      </c>
      <c r="AE65" s="4">
        <v>0</v>
      </c>
      <c r="AF65" s="4">
        <v>0</v>
      </c>
      <c r="AG65" s="11">
        <f t="shared" si="16"/>
        <v>0</v>
      </c>
      <c r="AH65" s="11">
        <f t="shared" si="27"/>
        <v>0</v>
      </c>
      <c r="AI65" s="11">
        <f t="shared" si="28"/>
        <v>0</v>
      </c>
      <c r="AJ65" s="6">
        <v>0</v>
      </c>
    </row>
    <row r="66" spans="2:36" ht="16.5" customHeight="1">
      <c r="B66" s="16" t="s">
        <v>109</v>
      </c>
      <c r="E66" s="18" t="s">
        <v>1</v>
      </c>
      <c r="F66" s="13" t="s">
        <v>110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4">
        <f t="shared" si="17"/>
        <v>0</v>
      </c>
      <c r="N66" s="4">
        <f t="shared" si="18"/>
        <v>0</v>
      </c>
      <c r="O66" s="4">
        <v>0</v>
      </c>
      <c r="P66" s="4">
        <v>0</v>
      </c>
      <c r="Q66" s="4">
        <f t="shared" si="19"/>
        <v>0</v>
      </c>
      <c r="R66" s="4">
        <f t="shared" si="20"/>
        <v>0</v>
      </c>
      <c r="S66" s="4">
        <v>0</v>
      </c>
      <c r="T66" s="4">
        <v>0</v>
      </c>
      <c r="U66" s="4">
        <f t="shared" si="21"/>
        <v>0</v>
      </c>
      <c r="V66" s="4">
        <f t="shared" si="22"/>
        <v>0</v>
      </c>
      <c r="W66" s="4">
        <v>0</v>
      </c>
      <c r="X66" s="4">
        <v>0</v>
      </c>
      <c r="Y66" s="4">
        <f t="shared" si="23"/>
        <v>0</v>
      </c>
      <c r="Z66" s="4">
        <f t="shared" si="24"/>
        <v>0</v>
      </c>
      <c r="AA66" s="4">
        <v>0</v>
      </c>
      <c r="AB66" s="4">
        <v>0</v>
      </c>
      <c r="AC66" s="4">
        <f t="shared" si="25"/>
        <v>0</v>
      </c>
      <c r="AD66" s="4">
        <f t="shared" si="26"/>
        <v>0</v>
      </c>
      <c r="AE66" s="4">
        <v>0</v>
      </c>
      <c r="AF66" s="4">
        <v>0</v>
      </c>
      <c r="AG66" s="11">
        <f t="shared" si="16"/>
        <v>0</v>
      </c>
      <c r="AH66" s="11">
        <f t="shared" si="27"/>
        <v>0</v>
      </c>
      <c r="AI66" s="11">
        <f t="shared" si="28"/>
        <v>0</v>
      </c>
      <c r="AJ66" s="6">
        <v>0</v>
      </c>
    </row>
    <row r="67" spans="2:36" ht="16.5" customHeight="1">
      <c r="B67" s="16" t="s">
        <v>111</v>
      </c>
      <c r="E67" s="18" t="s">
        <v>1</v>
      </c>
      <c r="F67" s="13" t="s">
        <v>112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4">
        <f t="shared" si="17"/>
        <v>0</v>
      </c>
      <c r="N67" s="4">
        <f t="shared" si="18"/>
        <v>0</v>
      </c>
      <c r="O67" s="4">
        <v>0</v>
      </c>
      <c r="P67" s="4">
        <v>0</v>
      </c>
      <c r="Q67" s="4">
        <f t="shared" si="19"/>
        <v>0</v>
      </c>
      <c r="R67" s="4">
        <f t="shared" si="20"/>
        <v>0</v>
      </c>
      <c r="S67" s="4">
        <v>0</v>
      </c>
      <c r="T67" s="4">
        <v>0</v>
      </c>
      <c r="U67" s="4">
        <f t="shared" si="21"/>
        <v>0</v>
      </c>
      <c r="V67" s="4">
        <f t="shared" si="22"/>
        <v>0</v>
      </c>
      <c r="W67" s="4">
        <v>0</v>
      </c>
      <c r="X67" s="4">
        <v>0</v>
      </c>
      <c r="Y67" s="4">
        <f t="shared" si="23"/>
        <v>0</v>
      </c>
      <c r="Z67" s="4">
        <f t="shared" si="24"/>
        <v>0</v>
      </c>
      <c r="AA67" s="4">
        <v>0</v>
      </c>
      <c r="AB67" s="4">
        <v>0</v>
      </c>
      <c r="AC67" s="4">
        <f t="shared" si="25"/>
        <v>0</v>
      </c>
      <c r="AD67" s="4">
        <f t="shared" si="26"/>
        <v>0</v>
      </c>
      <c r="AE67" s="4">
        <v>0</v>
      </c>
      <c r="AF67" s="4">
        <v>0</v>
      </c>
      <c r="AG67" s="11">
        <f t="shared" si="16"/>
        <v>0</v>
      </c>
      <c r="AH67" s="11">
        <f t="shared" si="27"/>
        <v>0</v>
      </c>
      <c r="AI67" s="11">
        <f t="shared" si="28"/>
        <v>0</v>
      </c>
      <c r="AJ67" s="6">
        <v>0</v>
      </c>
    </row>
    <row r="68" spans="2:36" s="17" customFormat="1" ht="16.5" customHeight="1">
      <c r="B68" s="17" t="s">
        <v>113</v>
      </c>
      <c r="E68" s="52" t="s">
        <v>1</v>
      </c>
      <c r="F68" s="8" t="s">
        <v>114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f t="shared" si="17"/>
        <v>0</v>
      </c>
      <c r="N68" s="3">
        <f t="shared" si="18"/>
        <v>0</v>
      </c>
      <c r="O68" s="3">
        <v>0</v>
      </c>
      <c r="P68" s="3">
        <v>0</v>
      </c>
      <c r="Q68" s="3">
        <f t="shared" si="19"/>
        <v>0</v>
      </c>
      <c r="R68" s="3">
        <f t="shared" si="20"/>
        <v>0</v>
      </c>
      <c r="S68" s="3">
        <v>0</v>
      </c>
      <c r="T68" s="3">
        <v>0</v>
      </c>
      <c r="U68" s="3">
        <f t="shared" si="21"/>
        <v>0</v>
      </c>
      <c r="V68" s="3">
        <f t="shared" si="22"/>
        <v>0</v>
      </c>
      <c r="W68" s="3">
        <v>0</v>
      </c>
      <c r="X68" s="3">
        <v>0</v>
      </c>
      <c r="Y68" s="3">
        <f t="shared" si="23"/>
        <v>0</v>
      </c>
      <c r="Z68" s="3">
        <f t="shared" si="24"/>
        <v>0</v>
      </c>
      <c r="AA68" s="3">
        <v>0</v>
      </c>
      <c r="AB68" s="3">
        <v>0</v>
      </c>
      <c r="AC68" s="3">
        <f t="shared" si="25"/>
        <v>0</v>
      </c>
      <c r="AD68" s="3">
        <f t="shared" si="26"/>
        <v>0</v>
      </c>
      <c r="AE68" s="3">
        <v>0</v>
      </c>
      <c r="AF68" s="3">
        <v>0</v>
      </c>
      <c r="AG68" s="9">
        <f t="shared" si="16"/>
        <v>0</v>
      </c>
      <c r="AH68" s="9">
        <f t="shared" si="27"/>
        <v>0</v>
      </c>
      <c r="AI68" s="9">
        <f t="shared" si="28"/>
        <v>0</v>
      </c>
      <c r="AJ68" s="1">
        <v>0</v>
      </c>
    </row>
    <row r="69" spans="2:36" ht="16.5" customHeight="1">
      <c r="B69" s="16" t="s">
        <v>115</v>
      </c>
      <c r="E69" s="18" t="s">
        <v>1</v>
      </c>
      <c r="F69" s="13" t="s">
        <v>116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4">
        <f t="shared" si="17"/>
        <v>0</v>
      </c>
      <c r="N69" s="4">
        <f t="shared" si="18"/>
        <v>0</v>
      </c>
      <c r="O69" s="4">
        <v>0</v>
      </c>
      <c r="P69" s="4">
        <v>0</v>
      </c>
      <c r="Q69" s="4">
        <f t="shared" si="19"/>
        <v>0</v>
      </c>
      <c r="R69" s="4">
        <f t="shared" si="20"/>
        <v>0</v>
      </c>
      <c r="S69" s="4">
        <v>0</v>
      </c>
      <c r="T69" s="4">
        <v>0</v>
      </c>
      <c r="U69" s="4">
        <f t="shared" si="21"/>
        <v>0</v>
      </c>
      <c r="V69" s="4">
        <f t="shared" si="22"/>
        <v>0</v>
      </c>
      <c r="W69" s="4">
        <v>0</v>
      </c>
      <c r="X69" s="4">
        <v>0</v>
      </c>
      <c r="Y69" s="4">
        <f t="shared" si="23"/>
        <v>0</v>
      </c>
      <c r="Z69" s="4">
        <f t="shared" si="24"/>
        <v>0</v>
      </c>
      <c r="AA69" s="4">
        <v>0</v>
      </c>
      <c r="AB69" s="4">
        <v>0</v>
      </c>
      <c r="AC69" s="4">
        <f t="shared" si="25"/>
        <v>0</v>
      </c>
      <c r="AD69" s="4">
        <f t="shared" si="26"/>
        <v>0</v>
      </c>
      <c r="AE69" s="4">
        <v>0</v>
      </c>
      <c r="AF69" s="4">
        <v>0</v>
      </c>
      <c r="AG69" s="11">
        <f t="shared" si="16"/>
        <v>0</v>
      </c>
      <c r="AH69" s="11">
        <f t="shared" si="27"/>
        <v>0</v>
      </c>
      <c r="AI69" s="11">
        <f t="shared" si="28"/>
        <v>0</v>
      </c>
      <c r="AJ69" s="6">
        <v>0</v>
      </c>
    </row>
    <row r="70" spans="2:36" ht="16.5" customHeight="1">
      <c r="B70" s="16" t="s">
        <v>117</v>
      </c>
      <c r="E70" s="18" t="s">
        <v>1</v>
      </c>
      <c r="F70" s="13" t="s">
        <v>118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4">
        <f t="shared" si="17"/>
        <v>0</v>
      </c>
      <c r="N70" s="4">
        <f t="shared" si="18"/>
        <v>0</v>
      </c>
      <c r="O70" s="4">
        <v>0</v>
      </c>
      <c r="P70" s="4">
        <v>0</v>
      </c>
      <c r="Q70" s="4">
        <f t="shared" si="19"/>
        <v>0</v>
      </c>
      <c r="R70" s="4">
        <f t="shared" si="20"/>
        <v>0</v>
      </c>
      <c r="S70" s="4">
        <v>0</v>
      </c>
      <c r="T70" s="4">
        <v>0</v>
      </c>
      <c r="U70" s="4">
        <f t="shared" si="21"/>
        <v>0</v>
      </c>
      <c r="V70" s="4">
        <f t="shared" si="22"/>
        <v>0</v>
      </c>
      <c r="W70" s="4">
        <v>0</v>
      </c>
      <c r="X70" s="4">
        <v>0</v>
      </c>
      <c r="Y70" s="4">
        <f t="shared" si="23"/>
        <v>0</v>
      </c>
      <c r="Z70" s="4">
        <f t="shared" si="24"/>
        <v>0</v>
      </c>
      <c r="AA70" s="4">
        <v>0</v>
      </c>
      <c r="AB70" s="4">
        <v>0</v>
      </c>
      <c r="AC70" s="4">
        <f t="shared" si="25"/>
        <v>0</v>
      </c>
      <c r="AD70" s="4">
        <f t="shared" si="26"/>
        <v>0</v>
      </c>
      <c r="AE70" s="4">
        <v>0</v>
      </c>
      <c r="AF70" s="4">
        <v>0</v>
      </c>
      <c r="AG70" s="11">
        <f t="shared" si="16"/>
        <v>0</v>
      </c>
      <c r="AH70" s="11">
        <f t="shared" si="27"/>
        <v>0</v>
      </c>
      <c r="AI70" s="11">
        <f t="shared" si="28"/>
        <v>0</v>
      </c>
      <c r="AJ70" s="6">
        <v>0</v>
      </c>
    </row>
    <row r="71" spans="2:36" s="17" customFormat="1" ht="16.5" customHeight="1">
      <c r="B71" s="17" t="s">
        <v>119</v>
      </c>
      <c r="E71" s="52" t="s">
        <v>1</v>
      </c>
      <c r="F71" s="8" t="s">
        <v>120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f t="shared" si="17"/>
        <v>0</v>
      </c>
      <c r="N71" s="3">
        <f t="shared" si="18"/>
        <v>0</v>
      </c>
      <c r="O71" s="3">
        <v>0</v>
      </c>
      <c r="P71" s="3">
        <v>0</v>
      </c>
      <c r="Q71" s="3">
        <f t="shared" si="19"/>
        <v>0</v>
      </c>
      <c r="R71" s="3">
        <f t="shared" si="20"/>
        <v>0</v>
      </c>
      <c r="S71" s="3">
        <v>0</v>
      </c>
      <c r="T71" s="3">
        <v>0</v>
      </c>
      <c r="U71" s="3">
        <f t="shared" si="21"/>
        <v>0</v>
      </c>
      <c r="V71" s="3">
        <f t="shared" si="22"/>
        <v>0</v>
      </c>
      <c r="W71" s="3">
        <v>0</v>
      </c>
      <c r="X71" s="3">
        <v>0</v>
      </c>
      <c r="Y71" s="3">
        <f t="shared" si="23"/>
        <v>0</v>
      </c>
      <c r="Z71" s="3">
        <f t="shared" si="24"/>
        <v>0</v>
      </c>
      <c r="AA71" s="3">
        <v>0</v>
      </c>
      <c r="AB71" s="3">
        <v>0</v>
      </c>
      <c r="AC71" s="3">
        <f t="shared" si="25"/>
        <v>0</v>
      </c>
      <c r="AD71" s="3">
        <f t="shared" si="26"/>
        <v>0</v>
      </c>
      <c r="AE71" s="3">
        <v>0</v>
      </c>
      <c r="AF71" s="3">
        <v>0</v>
      </c>
      <c r="AG71" s="9">
        <f t="shared" si="16"/>
        <v>0</v>
      </c>
      <c r="AH71" s="9">
        <f t="shared" si="27"/>
        <v>0</v>
      </c>
      <c r="AI71" s="9">
        <f t="shared" si="28"/>
        <v>0</v>
      </c>
      <c r="AJ71" s="1">
        <v>0</v>
      </c>
    </row>
    <row r="72" spans="2:36" ht="16.5" customHeight="1">
      <c r="B72" s="16" t="s">
        <v>121</v>
      </c>
      <c r="E72" s="18" t="s">
        <v>1</v>
      </c>
      <c r="F72" s="13" t="s">
        <v>122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4">
        <f t="shared" si="17"/>
        <v>0</v>
      </c>
      <c r="N72" s="4">
        <f t="shared" si="18"/>
        <v>0</v>
      </c>
      <c r="O72" s="4">
        <v>0</v>
      </c>
      <c r="P72" s="4">
        <v>0</v>
      </c>
      <c r="Q72" s="4">
        <f t="shared" si="19"/>
        <v>0</v>
      </c>
      <c r="R72" s="4">
        <f t="shared" si="20"/>
        <v>0</v>
      </c>
      <c r="S72" s="4">
        <v>0</v>
      </c>
      <c r="T72" s="4">
        <v>0</v>
      </c>
      <c r="U72" s="4">
        <f t="shared" si="21"/>
        <v>0</v>
      </c>
      <c r="V72" s="4">
        <f t="shared" si="22"/>
        <v>0</v>
      </c>
      <c r="W72" s="4">
        <v>0</v>
      </c>
      <c r="X72" s="4">
        <v>0</v>
      </c>
      <c r="Y72" s="4">
        <f t="shared" si="23"/>
        <v>0</v>
      </c>
      <c r="Z72" s="4">
        <f t="shared" si="24"/>
        <v>0</v>
      </c>
      <c r="AA72" s="4">
        <v>0</v>
      </c>
      <c r="AB72" s="4">
        <v>0</v>
      </c>
      <c r="AC72" s="4">
        <f t="shared" si="25"/>
        <v>0</v>
      </c>
      <c r="AD72" s="4">
        <f t="shared" si="26"/>
        <v>0</v>
      </c>
      <c r="AE72" s="4">
        <v>0</v>
      </c>
      <c r="AF72" s="4">
        <v>0</v>
      </c>
      <c r="AG72" s="11">
        <f t="shared" si="16"/>
        <v>0</v>
      </c>
      <c r="AH72" s="11">
        <f t="shared" si="27"/>
        <v>0</v>
      </c>
      <c r="AI72" s="11">
        <f t="shared" si="28"/>
        <v>0</v>
      </c>
      <c r="AJ72" s="6">
        <v>0</v>
      </c>
    </row>
    <row r="73" spans="2:36" ht="16.5" customHeight="1">
      <c r="B73" s="16" t="s">
        <v>123</v>
      </c>
      <c r="E73" s="18" t="s">
        <v>1</v>
      </c>
      <c r="F73" s="13" t="s">
        <v>124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4">
        <f t="shared" si="17"/>
        <v>0</v>
      </c>
      <c r="N73" s="4">
        <f t="shared" si="18"/>
        <v>0</v>
      </c>
      <c r="O73" s="4">
        <v>0</v>
      </c>
      <c r="P73" s="4">
        <v>0</v>
      </c>
      <c r="Q73" s="4">
        <f t="shared" si="19"/>
        <v>0</v>
      </c>
      <c r="R73" s="4">
        <f t="shared" si="20"/>
        <v>0</v>
      </c>
      <c r="S73" s="4">
        <v>0</v>
      </c>
      <c r="T73" s="4">
        <v>0</v>
      </c>
      <c r="U73" s="4">
        <f t="shared" si="21"/>
        <v>0</v>
      </c>
      <c r="V73" s="4">
        <f t="shared" si="22"/>
        <v>0</v>
      </c>
      <c r="W73" s="4">
        <v>0</v>
      </c>
      <c r="X73" s="4">
        <v>0</v>
      </c>
      <c r="Y73" s="4">
        <f t="shared" si="23"/>
        <v>0</v>
      </c>
      <c r="Z73" s="4">
        <f t="shared" si="24"/>
        <v>0</v>
      </c>
      <c r="AA73" s="4">
        <v>0</v>
      </c>
      <c r="AB73" s="4">
        <v>0</v>
      </c>
      <c r="AC73" s="4">
        <f t="shared" si="25"/>
        <v>0</v>
      </c>
      <c r="AD73" s="4">
        <f t="shared" si="26"/>
        <v>0</v>
      </c>
      <c r="AE73" s="4">
        <v>0</v>
      </c>
      <c r="AF73" s="4">
        <v>0</v>
      </c>
      <c r="AG73" s="11">
        <f t="shared" si="16"/>
        <v>0</v>
      </c>
      <c r="AH73" s="11">
        <f t="shared" si="27"/>
        <v>0</v>
      </c>
      <c r="AI73" s="11">
        <f t="shared" si="28"/>
        <v>0</v>
      </c>
      <c r="AJ73" s="6">
        <v>0</v>
      </c>
    </row>
    <row r="74" spans="2:36" ht="16.5" customHeight="1">
      <c r="B74" s="16" t="s">
        <v>125</v>
      </c>
      <c r="E74" s="18" t="s">
        <v>1</v>
      </c>
      <c r="F74" s="13" t="s">
        <v>126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4">
        <f t="shared" si="17"/>
        <v>0</v>
      </c>
      <c r="N74" s="4">
        <f t="shared" si="18"/>
        <v>0</v>
      </c>
      <c r="O74" s="4">
        <v>0</v>
      </c>
      <c r="P74" s="4">
        <v>0</v>
      </c>
      <c r="Q74" s="4">
        <f t="shared" si="19"/>
        <v>0</v>
      </c>
      <c r="R74" s="4">
        <f t="shared" si="20"/>
        <v>0</v>
      </c>
      <c r="S74" s="4">
        <v>0</v>
      </c>
      <c r="T74" s="4">
        <v>0</v>
      </c>
      <c r="U74" s="4">
        <f t="shared" si="21"/>
        <v>0</v>
      </c>
      <c r="V74" s="4">
        <f t="shared" si="22"/>
        <v>0</v>
      </c>
      <c r="W74" s="4">
        <v>0</v>
      </c>
      <c r="X74" s="4">
        <v>0</v>
      </c>
      <c r="Y74" s="4">
        <f t="shared" si="23"/>
        <v>0</v>
      </c>
      <c r="Z74" s="4">
        <f t="shared" si="24"/>
        <v>0</v>
      </c>
      <c r="AA74" s="4">
        <v>0</v>
      </c>
      <c r="AB74" s="4">
        <v>0</v>
      </c>
      <c r="AC74" s="4">
        <f t="shared" si="25"/>
        <v>0</v>
      </c>
      <c r="AD74" s="4">
        <f t="shared" si="26"/>
        <v>0</v>
      </c>
      <c r="AE74" s="4">
        <v>0</v>
      </c>
      <c r="AF74" s="4">
        <v>0</v>
      </c>
      <c r="AG74" s="11">
        <f t="shared" si="16"/>
        <v>0</v>
      </c>
      <c r="AH74" s="11">
        <f t="shared" si="27"/>
        <v>0</v>
      </c>
      <c r="AI74" s="11">
        <f t="shared" si="28"/>
        <v>0</v>
      </c>
      <c r="AJ74" s="6">
        <v>0</v>
      </c>
    </row>
    <row r="75" spans="2:36" ht="16.5" customHeight="1">
      <c r="B75" s="16" t="s">
        <v>127</v>
      </c>
      <c r="E75" s="18" t="s">
        <v>1</v>
      </c>
      <c r="F75" s="13" t="s">
        <v>128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4">
        <f t="shared" si="17"/>
        <v>0</v>
      </c>
      <c r="N75" s="4">
        <f t="shared" si="18"/>
        <v>0</v>
      </c>
      <c r="O75" s="4">
        <v>0</v>
      </c>
      <c r="P75" s="4">
        <v>0</v>
      </c>
      <c r="Q75" s="4">
        <f t="shared" si="19"/>
        <v>0</v>
      </c>
      <c r="R75" s="4">
        <f t="shared" si="20"/>
        <v>0</v>
      </c>
      <c r="S75" s="4">
        <v>0</v>
      </c>
      <c r="T75" s="4">
        <v>0</v>
      </c>
      <c r="U75" s="4">
        <f t="shared" si="21"/>
        <v>0</v>
      </c>
      <c r="V75" s="4">
        <f t="shared" si="22"/>
        <v>0</v>
      </c>
      <c r="W75" s="4">
        <v>0</v>
      </c>
      <c r="X75" s="4">
        <v>0</v>
      </c>
      <c r="Y75" s="4">
        <f t="shared" si="23"/>
        <v>0</v>
      </c>
      <c r="Z75" s="4">
        <f t="shared" si="24"/>
        <v>0</v>
      </c>
      <c r="AA75" s="4">
        <v>0</v>
      </c>
      <c r="AB75" s="4">
        <v>0</v>
      </c>
      <c r="AC75" s="4">
        <f t="shared" si="25"/>
        <v>0</v>
      </c>
      <c r="AD75" s="4">
        <f t="shared" si="26"/>
        <v>0</v>
      </c>
      <c r="AE75" s="4">
        <v>0</v>
      </c>
      <c r="AF75" s="4">
        <v>0</v>
      </c>
      <c r="AG75" s="11">
        <f t="shared" si="16"/>
        <v>0</v>
      </c>
      <c r="AH75" s="11">
        <f t="shared" si="27"/>
        <v>0</v>
      </c>
      <c r="AI75" s="11">
        <f t="shared" si="28"/>
        <v>0</v>
      </c>
      <c r="AJ75" s="6">
        <v>0</v>
      </c>
    </row>
    <row r="76" spans="2:36" ht="16.5" customHeight="1">
      <c r="B76" s="16" t="s">
        <v>129</v>
      </c>
      <c r="E76" s="18" t="s">
        <v>1</v>
      </c>
      <c r="F76" s="13" t="s">
        <v>130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4">
        <f t="shared" si="17"/>
        <v>0</v>
      </c>
      <c r="N76" s="4">
        <f t="shared" si="18"/>
        <v>0</v>
      </c>
      <c r="O76" s="4">
        <v>0</v>
      </c>
      <c r="P76" s="4">
        <v>0</v>
      </c>
      <c r="Q76" s="4">
        <f t="shared" si="19"/>
        <v>0</v>
      </c>
      <c r="R76" s="4">
        <f t="shared" si="20"/>
        <v>0</v>
      </c>
      <c r="S76" s="4">
        <v>0</v>
      </c>
      <c r="T76" s="4">
        <v>0</v>
      </c>
      <c r="U76" s="4">
        <f t="shared" si="21"/>
        <v>0</v>
      </c>
      <c r="V76" s="4">
        <f t="shared" si="22"/>
        <v>0</v>
      </c>
      <c r="W76" s="4">
        <v>0</v>
      </c>
      <c r="X76" s="4">
        <v>0</v>
      </c>
      <c r="Y76" s="4">
        <f t="shared" si="23"/>
        <v>0</v>
      </c>
      <c r="Z76" s="4">
        <f t="shared" si="24"/>
        <v>0</v>
      </c>
      <c r="AA76" s="4">
        <v>0</v>
      </c>
      <c r="AB76" s="4">
        <v>0</v>
      </c>
      <c r="AC76" s="4">
        <f t="shared" si="25"/>
        <v>0</v>
      </c>
      <c r="AD76" s="4">
        <f t="shared" si="26"/>
        <v>0</v>
      </c>
      <c r="AE76" s="4">
        <v>0</v>
      </c>
      <c r="AF76" s="4">
        <v>0</v>
      </c>
      <c r="AG76" s="11">
        <f t="shared" si="16"/>
        <v>0</v>
      </c>
      <c r="AH76" s="11">
        <f t="shared" si="27"/>
        <v>0</v>
      </c>
      <c r="AI76" s="11">
        <f t="shared" si="28"/>
        <v>0</v>
      </c>
      <c r="AJ76" s="6">
        <v>0</v>
      </c>
    </row>
    <row r="77" spans="2:36" ht="16.5" customHeight="1">
      <c r="B77" s="16" t="s">
        <v>131</v>
      </c>
      <c r="E77" s="18" t="s">
        <v>1</v>
      </c>
      <c r="F77" s="13" t="s">
        <v>132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4">
        <f t="shared" si="17"/>
        <v>0</v>
      </c>
      <c r="N77" s="4">
        <f t="shared" si="18"/>
        <v>0</v>
      </c>
      <c r="O77" s="4">
        <v>0</v>
      </c>
      <c r="P77" s="4">
        <v>0</v>
      </c>
      <c r="Q77" s="4">
        <f t="shared" si="19"/>
        <v>0</v>
      </c>
      <c r="R77" s="4">
        <f t="shared" si="20"/>
        <v>0</v>
      </c>
      <c r="S77" s="4">
        <v>0</v>
      </c>
      <c r="T77" s="4">
        <v>0</v>
      </c>
      <c r="U77" s="4">
        <f t="shared" si="21"/>
        <v>0</v>
      </c>
      <c r="V77" s="4">
        <f t="shared" si="22"/>
        <v>0</v>
      </c>
      <c r="W77" s="4">
        <v>0</v>
      </c>
      <c r="X77" s="4">
        <v>0</v>
      </c>
      <c r="Y77" s="4">
        <f t="shared" si="23"/>
        <v>0</v>
      </c>
      <c r="Z77" s="4">
        <f t="shared" si="24"/>
        <v>0</v>
      </c>
      <c r="AA77" s="4">
        <v>0</v>
      </c>
      <c r="AB77" s="4">
        <v>0</v>
      </c>
      <c r="AC77" s="4">
        <f t="shared" si="25"/>
        <v>0</v>
      </c>
      <c r="AD77" s="4">
        <f t="shared" si="26"/>
        <v>0</v>
      </c>
      <c r="AE77" s="4">
        <v>0</v>
      </c>
      <c r="AF77" s="4">
        <v>0</v>
      </c>
      <c r="AG77" s="11">
        <f t="shared" si="16"/>
        <v>0</v>
      </c>
      <c r="AH77" s="11">
        <f t="shared" si="27"/>
        <v>0</v>
      </c>
      <c r="AI77" s="11">
        <f t="shared" si="28"/>
        <v>0</v>
      </c>
      <c r="AJ77" s="6">
        <v>0</v>
      </c>
    </row>
    <row r="78" spans="2:36" ht="12.75">
      <c r="E78" s="18" t="s">
        <v>1</v>
      </c>
      <c r="F78" s="20"/>
      <c r="H78" s="21"/>
      <c r="J78" s="21"/>
      <c r="K78" s="21"/>
      <c r="L78" s="21"/>
      <c r="N78" s="21"/>
      <c r="O78" s="21"/>
      <c r="P78" s="21"/>
      <c r="R78" s="21"/>
      <c r="S78" s="21"/>
      <c r="T78" s="21"/>
      <c r="V78" s="21"/>
      <c r="W78" s="21"/>
      <c r="X78" s="21"/>
      <c r="Z78" s="21"/>
      <c r="AA78" s="19"/>
      <c r="AB78" s="19"/>
      <c r="AD78" s="19"/>
      <c r="AE78" s="19"/>
      <c r="AG78" s="19"/>
      <c r="AH78" s="19"/>
      <c r="AI78" s="19"/>
    </row>
    <row r="79" spans="2:36" ht="12.75">
      <c r="E79" s="18" t="s">
        <v>1</v>
      </c>
      <c r="F79" s="20"/>
      <c r="H79" s="21"/>
      <c r="J79" s="21"/>
      <c r="K79" s="21"/>
      <c r="L79" s="21"/>
      <c r="N79" s="21"/>
      <c r="O79" s="21"/>
      <c r="P79" s="21"/>
      <c r="R79" s="21"/>
      <c r="S79" s="21"/>
      <c r="T79" s="21"/>
      <c r="V79" s="21"/>
      <c r="W79" s="21"/>
      <c r="X79" s="21"/>
      <c r="Z79" s="21"/>
      <c r="AA79" s="19"/>
      <c r="AB79" s="19"/>
      <c r="AD79" s="19"/>
      <c r="AE79" s="19"/>
      <c r="AG79" s="19"/>
      <c r="AH79" s="19"/>
      <c r="AI79" s="19"/>
    </row>
    <row r="80" spans="2:36" ht="12.75">
      <c r="E80" s="18" t="s">
        <v>1</v>
      </c>
      <c r="F80" s="20"/>
      <c r="H80" s="21"/>
      <c r="J80" s="21"/>
      <c r="K80" s="21"/>
      <c r="L80" s="21"/>
      <c r="N80" s="21"/>
      <c r="O80" s="21"/>
      <c r="P80" s="21"/>
      <c r="R80" s="21"/>
      <c r="S80" s="21"/>
      <c r="T80" s="21"/>
      <c r="V80" s="21"/>
      <c r="W80" s="21"/>
      <c r="X80" s="21"/>
      <c r="Z80" s="21"/>
      <c r="AA80" s="19"/>
      <c r="AB80" s="19"/>
      <c r="AD80" s="19"/>
      <c r="AE80" s="19"/>
      <c r="AG80" s="19"/>
      <c r="AH80" s="19"/>
      <c r="AI80" s="19"/>
    </row>
    <row r="81" spans="5:35" ht="12.75">
      <c r="E81" s="18" t="s">
        <v>1</v>
      </c>
      <c r="F81" s="20"/>
      <c r="H81" s="21"/>
      <c r="J81" s="21"/>
      <c r="K81" s="21"/>
      <c r="L81" s="21"/>
      <c r="N81" s="21"/>
      <c r="O81" s="21"/>
      <c r="P81" s="21"/>
      <c r="R81" s="21"/>
      <c r="S81" s="21"/>
      <c r="T81" s="21"/>
      <c r="V81" s="21"/>
      <c r="W81" s="21"/>
      <c r="X81" s="21"/>
      <c r="Z81" s="21"/>
      <c r="AA81" s="19"/>
      <c r="AB81" s="19"/>
      <c r="AD81" s="19"/>
      <c r="AE81" s="19"/>
      <c r="AG81" s="19"/>
      <c r="AH81" s="19"/>
      <c r="AI81" s="19"/>
    </row>
    <row r="82" spans="5:35" ht="12.75">
      <c r="E82" s="18" t="s">
        <v>1</v>
      </c>
      <c r="F82" s="20"/>
      <c r="H82" s="21"/>
      <c r="J82" s="21"/>
      <c r="K82" s="21"/>
      <c r="L82" s="21"/>
      <c r="N82" s="21"/>
      <c r="O82" s="21"/>
      <c r="P82" s="21"/>
      <c r="R82" s="21"/>
      <c r="S82" s="21"/>
      <c r="T82" s="21"/>
      <c r="V82" s="21"/>
      <c r="W82" s="21"/>
      <c r="X82" s="21"/>
      <c r="Z82" s="21"/>
      <c r="AA82" s="19"/>
      <c r="AB82" s="19"/>
      <c r="AD82" s="19"/>
      <c r="AE82" s="19"/>
      <c r="AG82" s="19"/>
      <c r="AH82" s="19"/>
      <c r="AI82" s="19"/>
    </row>
    <row r="83" spans="5:35" ht="12.75">
      <c r="E83" s="18" t="s">
        <v>1</v>
      </c>
      <c r="F83" s="20"/>
      <c r="H83" s="21"/>
      <c r="J83" s="21"/>
      <c r="K83" s="21"/>
      <c r="L83" s="21"/>
      <c r="N83" s="21"/>
      <c r="O83" s="21"/>
      <c r="P83" s="21"/>
      <c r="R83" s="21"/>
      <c r="S83" s="21"/>
      <c r="T83" s="21"/>
      <c r="V83" s="21"/>
      <c r="W83" s="21"/>
      <c r="X83" s="21"/>
      <c r="Z83" s="21"/>
      <c r="AA83" s="19"/>
      <c r="AB83" s="19"/>
      <c r="AD83" s="19"/>
      <c r="AE83" s="19"/>
      <c r="AG83" s="19"/>
      <c r="AH83" s="19"/>
      <c r="AI83" s="19"/>
    </row>
    <row r="84" spans="5:35" ht="12.75">
      <c r="E84" s="18" t="s">
        <v>1</v>
      </c>
      <c r="F84" s="20"/>
      <c r="H84" s="21"/>
      <c r="J84" s="21"/>
      <c r="K84" s="21"/>
      <c r="L84" s="21"/>
      <c r="N84" s="21"/>
      <c r="O84" s="21"/>
      <c r="P84" s="21"/>
      <c r="R84" s="21"/>
      <c r="S84" s="21"/>
      <c r="T84" s="21"/>
      <c r="V84" s="21"/>
      <c r="W84" s="21"/>
      <c r="X84" s="21"/>
      <c r="Z84" s="21"/>
      <c r="AA84" s="19"/>
      <c r="AB84" s="19"/>
      <c r="AD84" s="19"/>
      <c r="AE84" s="19"/>
      <c r="AG84" s="19"/>
      <c r="AH84" s="19"/>
      <c r="AI84" s="19"/>
    </row>
    <row r="85" spans="5:35" ht="12.75">
      <c r="E85" s="18" t="s">
        <v>1</v>
      </c>
      <c r="F85" s="20"/>
      <c r="H85" s="21"/>
      <c r="J85" s="21"/>
      <c r="K85" s="21"/>
      <c r="L85" s="21"/>
      <c r="N85" s="21"/>
      <c r="O85" s="21"/>
      <c r="P85" s="21"/>
      <c r="R85" s="21"/>
      <c r="S85" s="21"/>
      <c r="T85" s="21"/>
      <c r="V85" s="21"/>
      <c r="W85" s="21"/>
      <c r="X85" s="21"/>
      <c r="Z85" s="21"/>
      <c r="AA85" s="19"/>
      <c r="AB85" s="19"/>
      <c r="AD85" s="19"/>
      <c r="AE85" s="19"/>
      <c r="AG85" s="19"/>
      <c r="AH85" s="19"/>
      <c r="AI85" s="19"/>
    </row>
    <row r="86" spans="5:35" ht="12.75">
      <c r="E86" s="18" t="s">
        <v>1</v>
      </c>
      <c r="F86" s="20"/>
      <c r="H86" s="21"/>
      <c r="J86" s="21"/>
      <c r="K86" s="21"/>
      <c r="L86" s="21"/>
      <c r="N86" s="21"/>
      <c r="O86" s="21"/>
      <c r="P86" s="21"/>
      <c r="R86" s="21"/>
      <c r="S86" s="21"/>
      <c r="T86" s="21"/>
      <c r="V86" s="21"/>
      <c r="W86" s="21"/>
      <c r="X86" s="21"/>
      <c r="Z86" s="21"/>
      <c r="AA86" s="19"/>
      <c r="AB86" s="19"/>
      <c r="AD86" s="19"/>
      <c r="AE86" s="19"/>
      <c r="AG86" s="19"/>
      <c r="AH86" s="19"/>
      <c r="AI86" s="19"/>
    </row>
    <row r="87" spans="5:35" ht="12.75">
      <c r="E87" s="18" t="s">
        <v>1</v>
      </c>
      <c r="F87" s="20"/>
      <c r="H87" s="21"/>
      <c r="J87" s="21"/>
      <c r="K87" s="21"/>
      <c r="L87" s="21"/>
      <c r="N87" s="21"/>
      <c r="O87" s="21"/>
      <c r="P87" s="21"/>
      <c r="R87" s="21"/>
      <c r="S87" s="21"/>
      <c r="T87" s="21"/>
      <c r="V87" s="21"/>
      <c r="W87" s="21"/>
      <c r="X87" s="21"/>
      <c r="Z87" s="21"/>
      <c r="AA87" s="19"/>
      <c r="AB87" s="19"/>
      <c r="AD87" s="19"/>
      <c r="AE87" s="19"/>
      <c r="AG87" s="19"/>
      <c r="AH87" s="19"/>
      <c r="AI87" s="19"/>
    </row>
    <row r="88" spans="5:35" ht="12.75">
      <c r="E88" s="18" t="s">
        <v>1</v>
      </c>
      <c r="F88" s="20"/>
      <c r="H88" s="21"/>
      <c r="J88" s="21"/>
      <c r="K88" s="21"/>
      <c r="L88" s="21"/>
      <c r="N88" s="21"/>
      <c r="O88" s="21"/>
      <c r="P88" s="21"/>
      <c r="R88" s="21"/>
      <c r="S88" s="21"/>
      <c r="T88" s="21"/>
      <c r="V88" s="21"/>
      <c r="W88" s="21"/>
      <c r="X88" s="21"/>
      <c r="Z88" s="21"/>
      <c r="AA88" s="19"/>
      <c r="AB88" s="19"/>
      <c r="AD88" s="19"/>
      <c r="AE88" s="19"/>
      <c r="AG88" s="19"/>
      <c r="AH88" s="19"/>
      <c r="AI88" s="19"/>
    </row>
    <row r="89" spans="5:35" ht="12.75">
      <c r="E89" s="18" t="s">
        <v>1</v>
      </c>
      <c r="F89" s="20"/>
      <c r="H89" s="21"/>
      <c r="J89" s="21"/>
      <c r="K89" s="21"/>
      <c r="L89" s="21"/>
      <c r="N89" s="21"/>
      <c r="O89" s="21"/>
      <c r="P89" s="21"/>
      <c r="R89" s="21"/>
      <c r="S89" s="21"/>
      <c r="T89" s="21"/>
      <c r="V89" s="21"/>
      <c r="W89" s="21"/>
      <c r="X89" s="21"/>
      <c r="Z89" s="21"/>
      <c r="AA89" s="19"/>
      <c r="AB89" s="19"/>
      <c r="AD89" s="19"/>
      <c r="AE89" s="19"/>
      <c r="AG89" s="19"/>
      <c r="AH89" s="19"/>
      <c r="AI89" s="19"/>
    </row>
    <row r="90" spans="5:35" ht="12.75">
      <c r="E90" s="18" t="s">
        <v>1</v>
      </c>
      <c r="F90" s="20"/>
      <c r="H90" s="21"/>
      <c r="J90" s="21"/>
      <c r="K90" s="21"/>
      <c r="L90" s="21"/>
      <c r="N90" s="21"/>
      <c r="O90" s="21"/>
      <c r="P90" s="21"/>
      <c r="R90" s="21"/>
      <c r="S90" s="21"/>
      <c r="T90" s="21"/>
      <c r="V90" s="21"/>
      <c r="W90" s="21"/>
      <c r="X90" s="21"/>
      <c r="Z90" s="21"/>
      <c r="AA90" s="19"/>
      <c r="AB90" s="19"/>
      <c r="AD90" s="19"/>
      <c r="AE90" s="19"/>
      <c r="AG90" s="19"/>
      <c r="AH90" s="19"/>
      <c r="AI90" s="19"/>
    </row>
    <row r="91" spans="5:35" ht="12.75">
      <c r="E91" s="18" t="s">
        <v>1</v>
      </c>
      <c r="F91" s="20"/>
      <c r="H91" s="21"/>
      <c r="J91" s="21"/>
      <c r="K91" s="21"/>
      <c r="L91" s="21"/>
      <c r="N91" s="21"/>
      <c r="O91" s="21"/>
      <c r="P91" s="21"/>
      <c r="R91" s="21"/>
      <c r="S91" s="21"/>
      <c r="T91" s="21"/>
      <c r="V91" s="21"/>
      <c r="W91" s="21"/>
      <c r="X91" s="21"/>
      <c r="Z91" s="21"/>
      <c r="AA91" s="19"/>
      <c r="AB91" s="19"/>
      <c r="AD91" s="19"/>
      <c r="AE91" s="19"/>
      <c r="AG91" s="19"/>
      <c r="AH91" s="19"/>
      <c r="AI91" s="19"/>
    </row>
    <row r="92" spans="5:35" ht="12.75">
      <c r="E92" s="18" t="s">
        <v>1</v>
      </c>
      <c r="F92" s="20"/>
      <c r="H92" s="21"/>
      <c r="J92" s="21"/>
      <c r="K92" s="21"/>
      <c r="L92" s="21"/>
      <c r="N92" s="21"/>
      <c r="O92" s="21"/>
      <c r="P92" s="21"/>
      <c r="R92" s="21"/>
      <c r="S92" s="21"/>
      <c r="T92" s="21"/>
      <c r="V92" s="21"/>
      <c r="W92" s="21"/>
      <c r="X92" s="21"/>
      <c r="Z92" s="21"/>
      <c r="AA92" s="19"/>
      <c r="AB92" s="19"/>
      <c r="AD92" s="19"/>
      <c r="AE92" s="19"/>
      <c r="AG92" s="19"/>
      <c r="AH92" s="19"/>
      <c r="AI92" s="19"/>
    </row>
    <row r="93" spans="5:35" ht="12.75">
      <c r="E93" s="18" t="s">
        <v>1</v>
      </c>
      <c r="F93" s="20"/>
      <c r="H93" s="21"/>
      <c r="J93" s="21"/>
      <c r="K93" s="21"/>
      <c r="L93" s="21"/>
      <c r="N93" s="21"/>
      <c r="O93" s="21"/>
      <c r="P93" s="21"/>
      <c r="R93" s="21"/>
      <c r="S93" s="21"/>
      <c r="T93" s="21"/>
      <c r="V93" s="21"/>
      <c r="W93" s="21"/>
      <c r="X93" s="21"/>
      <c r="Z93" s="21"/>
      <c r="AA93" s="19"/>
      <c r="AB93" s="19"/>
      <c r="AD93" s="19"/>
      <c r="AE93" s="19"/>
      <c r="AG93" s="19"/>
      <c r="AH93" s="19"/>
      <c r="AI93" s="19"/>
    </row>
    <row r="94" spans="5:35" ht="12.75">
      <c r="E94" s="18" t="s">
        <v>1</v>
      </c>
      <c r="F94" s="20"/>
      <c r="H94" s="21"/>
      <c r="J94" s="21"/>
      <c r="K94" s="21"/>
      <c r="L94" s="21"/>
      <c r="N94" s="21"/>
      <c r="O94" s="21"/>
      <c r="P94" s="21"/>
      <c r="R94" s="21"/>
      <c r="S94" s="21"/>
      <c r="T94" s="21"/>
      <c r="V94" s="21"/>
      <c r="W94" s="21"/>
      <c r="X94" s="21"/>
      <c r="Z94" s="21"/>
      <c r="AA94" s="19"/>
      <c r="AB94" s="19"/>
      <c r="AD94" s="19"/>
      <c r="AE94" s="19"/>
      <c r="AG94" s="19"/>
      <c r="AH94" s="19"/>
      <c r="AI94" s="19"/>
    </row>
    <row r="95" spans="5:35" ht="12.75">
      <c r="E95" s="18" t="s">
        <v>1</v>
      </c>
      <c r="F95" s="20"/>
      <c r="H95" s="21"/>
      <c r="J95" s="21"/>
      <c r="K95" s="21"/>
      <c r="L95" s="21"/>
      <c r="N95" s="21"/>
      <c r="O95" s="21"/>
      <c r="P95" s="21"/>
      <c r="R95" s="21"/>
      <c r="S95" s="21"/>
      <c r="T95" s="21"/>
      <c r="V95" s="21"/>
      <c r="W95" s="21"/>
      <c r="X95" s="21"/>
      <c r="Z95" s="21"/>
      <c r="AA95" s="19"/>
      <c r="AB95" s="19"/>
      <c r="AD95" s="19"/>
      <c r="AE95" s="19"/>
      <c r="AG95" s="19"/>
      <c r="AH95" s="19"/>
      <c r="AI95" s="19"/>
    </row>
    <row r="96" spans="5:35" ht="12.75">
      <c r="E96" s="18" t="s">
        <v>1</v>
      </c>
      <c r="F96" s="20"/>
      <c r="H96" s="21"/>
      <c r="J96" s="21"/>
      <c r="K96" s="21"/>
      <c r="L96" s="21"/>
      <c r="N96" s="21"/>
      <c r="O96" s="21"/>
      <c r="P96" s="21"/>
      <c r="R96" s="21"/>
      <c r="S96" s="21"/>
      <c r="T96" s="21"/>
      <c r="V96" s="21"/>
      <c r="W96" s="21"/>
      <c r="X96" s="21"/>
      <c r="Z96" s="21"/>
      <c r="AA96" s="19"/>
      <c r="AB96" s="19"/>
      <c r="AD96" s="19"/>
      <c r="AE96" s="19"/>
      <c r="AG96" s="19"/>
      <c r="AH96" s="19"/>
      <c r="AI96" s="19"/>
    </row>
    <row r="97" spans="5:35" ht="12.75">
      <c r="E97" s="18" t="s">
        <v>1</v>
      </c>
      <c r="F97" s="20"/>
      <c r="H97" s="21"/>
      <c r="J97" s="21"/>
      <c r="K97" s="21"/>
      <c r="L97" s="21"/>
      <c r="N97" s="21"/>
      <c r="O97" s="21"/>
      <c r="P97" s="21"/>
      <c r="R97" s="21"/>
      <c r="S97" s="21"/>
      <c r="T97" s="21"/>
      <c r="V97" s="21"/>
      <c r="W97" s="21"/>
      <c r="X97" s="21"/>
      <c r="Z97" s="21"/>
      <c r="AA97" s="19"/>
      <c r="AB97" s="19"/>
      <c r="AD97" s="19"/>
      <c r="AE97" s="19"/>
      <c r="AG97" s="19"/>
      <c r="AH97" s="19"/>
      <c r="AI97" s="19"/>
    </row>
    <row r="98" spans="5:35" ht="12.75">
      <c r="E98" s="18" t="s">
        <v>1</v>
      </c>
      <c r="F98" s="20"/>
      <c r="H98" s="21"/>
      <c r="J98" s="21"/>
      <c r="K98" s="21"/>
      <c r="L98" s="21"/>
      <c r="N98" s="21"/>
      <c r="O98" s="21"/>
      <c r="P98" s="21"/>
      <c r="R98" s="21"/>
      <c r="S98" s="21"/>
      <c r="T98" s="21"/>
      <c r="V98" s="21"/>
      <c r="W98" s="21"/>
      <c r="X98" s="21"/>
      <c r="Z98" s="21"/>
      <c r="AA98" s="19"/>
      <c r="AB98" s="19"/>
      <c r="AD98" s="19"/>
      <c r="AE98" s="19"/>
      <c r="AG98" s="19"/>
      <c r="AH98" s="19"/>
      <c r="AI98" s="19"/>
    </row>
    <row r="99" spans="5:35" ht="12.75">
      <c r="E99" s="18" t="s">
        <v>1</v>
      </c>
      <c r="F99" s="20"/>
      <c r="H99" s="21"/>
      <c r="J99" s="21"/>
      <c r="K99" s="21"/>
      <c r="L99" s="21"/>
      <c r="N99" s="21"/>
      <c r="O99" s="21"/>
      <c r="P99" s="21"/>
      <c r="R99" s="21"/>
      <c r="S99" s="21"/>
      <c r="T99" s="21"/>
      <c r="V99" s="21"/>
      <c r="W99" s="21"/>
      <c r="X99" s="21"/>
      <c r="Z99" s="21"/>
      <c r="AA99" s="19"/>
      <c r="AB99" s="19"/>
      <c r="AD99" s="19"/>
      <c r="AE99" s="19"/>
      <c r="AG99" s="19"/>
      <c r="AH99" s="19"/>
      <c r="AI99" s="19"/>
    </row>
    <row r="100" spans="5:35" ht="12.75">
      <c r="E100" s="18" t="s">
        <v>1</v>
      </c>
      <c r="F100" s="20"/>
      <c r="H100" s="21"/>
      <c r="J100" s="21"/>
      <c r="K100" s="21"/>
      <c r="L100" s="21"/>
      <c r="N100" s="21"/>
      <c r="O100" s="21"/>
      <c r="P100" s="21"/>
      <c r="R100" s="21"/>
      <c r="S100" s="21"/>
      <c r="T100" s="21"/>
      <c r="V100" s="21"/>
      <c r="W100" s="21"/>
      <c r="X100" s="21"/>
      <c r="Z100" s="21"/>
      <c r="AA100" s="19"/>
      <c r="AB100" s="19"/>
      <c r="AD100" s="19"/>
      <c r="AE100" s="19"/>
      <c r="AG100" s="19"/>
      <c r="AH100" s="19"/>
      <c r="AI100" s="19"/>
    </row>
    <row r="101" spans="5:35" ht="12.75">
      <c r="E101" s="18" t="s">
        <v>1</v>
      </c>
      <c r="F101" s="20"/>
      <c r="H101" s="21"/>
      <c r="J101" s="21"/>
      <c r="K101" s="21"/>
      <c r="L101" s="21"/>
      <c r="N101" s="21"/>
      <c r="O101" s="21"/>
      <c r="P101" s="21"/>
      <c r="R101" s="21"/>
      <c r="S101" s="21"/>
      <c r="T101" s="21"/>
      <c r="V101" s="21"/>
      <c r="W101" s="21"/>
      <c r="X101" s="21"/>
      <c r="Z101" s="21"/>
      <c r="AA101" s="19"/>
      <c r="AB101" s="19"/>
      <c r="AD101" s="19"/>
      <c r="AE101" s="19"/>
      <c r="AG101" s="19"/>
      <c r="AH101" s="19"/>
      <c r="AI101" s="19"/>
    </row>
    <row r="102" spans="5:35" ht="12.75">
      <c r="E102" s="18" t="s">
        <v>1</v>
      </c>
      <c r="F102" s="20"/>
      <c r="H102" s="21"/>
      <c r="J102" s="21"/>
      <c r="K102" s="21"/>
      <c r="L102" s="21"/>
      <c r="N102" s="21"/>
      <c r="O102" s="21"/>
      <c r="P102" s="21"/>
      <c r="R102" s="21"/>
      <c r="S102" s="21"/>
      <c r="T102" s="21"/>
      <c r="V102" s="21"/>
      <c r="W102" s="21"/>
      <c r="X102" s="21"/>
      <c r="Z102" s="21"/>
      <c r="AA102" s="19"/>
      <c r="AB102" s="19"/>
      <c r="AD102" s="19"/>
      <c r="AE102" s="19"/>
      <c r="AG102" s="19"/>
      <c r="AH102" s="19"/>
      <c r="AI102" s="19"/>
    </row>
    <row r="103" spans="5:35" ht="12.75">
      <c r="E103" s="18" t="s">
        <v>1</v>
      </c>
      <c r="F103" s="20"/>
      <c r="H103" s="21"/>
      <c r="J103" s="21"/>
      <c r="K103" s="21"/>
      <c r="L103" s="21"/>
      <c r="N103" s="21"/>
      <c r="O103" s="21"/>
      <c r="P103" s="21"/>
      <c r="R103" s="21"/>
      <c r="S103" s="21"/>
      <c r="T103" s="21"/>
      <c r="V103" s="21"/>
      <c r="W103" s="21"/>
      <c r="X103" s="21"/>
      <c r="Z103" s="21"/>
      <c r="AA103" s="19"/>
      <c r="AB103" s="19"/>
      <c r="AD103" s="19"/>
      <c r="AE103" s="19"/>
      <c r="AG103" s="19"/>
      <c r="AH103" s="19"/>
      <c r="AI103" s="19"/>
    </row>
    <row r="104" spans="5:35" ht="12.75">
      <c r="E104" s="18" t="s">
        <v>1</v>
      </c>
      <c r="F104" s="20"/>
      <c r="H104" s="21"/>
      <c r="J104" s="21"/>
      <c r="K104" s="21"/>
      <c r="L104" s="21"/>
      <c r="N104" s="21"/>
      <c r="O104" s="21"/>
      <c r="P104" s="21"/>
      <c r="R104" s="21"/>
      <c r="S104" s="21"/>
      <c r="T104" s="21"/>
      <c r="V104" s="21"/>
      <c r="W104" s="21"/>
      <c r="X104" s="21"/>
      <c r="Z104" s="21"/>
      <c r="AA104" s="19"/>
      <c r="AB104" s="19"/>
      <c r="AD104" s="19"/>
      <c r="AE104" s="19"/>
      <c r="AG104" s="19"/>
      <c r="AH104" s="19"/>
      <c r="AI104" s="19"/>
    </row>
    <row r="105" spans="5:35" ht="12.75">
      <c r="E105" s="18" t="s">
        <v>1</v>
      </c>
      <c r="F105" s="20"/>
      <c r="H105" s="21"/>
      <c r="J105" s="21"/>
      <c r="K105" s="21"/>
      <c r="L105" s="21"/>
      <c r="N105" s="21"/>
      <c r="O105" s="21"/>
      <c r="P105" s="21"/>
      <c r="R105" s="21"/>
      <c r="S105" s="21"/>
      <c r="T105" s="21"/>
      <c r="V105" s="21"/>
      <c r="W105" s="21"/>
      <c r="X105" s="21"/>
      <c r="Z105" s="21"/>
      <c r="AA105" s="19"/>
      <c r="AB105" s="19"/>
      <c r="AD105" s="19"/>
      <c r="AE105" s="19"/>
      <c r="AG105" s="19"/>
      <c r="AH105" s="19"/>
      <c r="AI105" s="19"/>
    </row>
    <row r="106" spans="5:35" ht="12.75">
      <c r="E106" s="18" t="s">
        <v>1</v>
      </c>
      <c r="F106" s="20"/>
      <c r="H106" s="21"/>
      <c r="J106" s="21"/>
      <c r="K106" s="21"/>
      <c r="L106" s="21"/>
      <c r="N106" s="21"/>
      <c r="O106" s="21"/>
      <c r="P106" s="21"/>
      <c r="R106" s="21"/>
      <c r="S106" s="21"/>
      <c r="T106" s="21"/>
      <c r="V106" s="21"/>
      <c r="W106" s="21"/>
      <c r="X106" s="21"/>
      <c r="Z106" s="21"/>
      <c r="AA106" s="19"/>
      <c r="AB106" s="19"/>
      <c r="AD106" s="19"/>
      <c r="AE106" s="19"/>
      <c r="AG106" s="19"/>
      <c r="AH106" s="19"/>
      <c r="AI106" s="19"/>
    </row>
    <row r="107" spans="5:35" ht="12.75">
      <c r="E107" s="18" t="s">
        <v>1</v>
      </c>
      <c r="F107" s="20"/>
      <c r="H107" s="21"/>
      <c r="J107" s="21"/>
      <c r="K107" s="21"/>
      <c r="L107" s="21"/>
      <c r="N107" s="21"/>
      <c r="O107" s="21"/>
      <c r="P107" s="21"/>
      <c r="R107" s="21"/>
      <c r="S107" s="21"/>
      <c r="T107" s="21"/>
      <c r="V107" s="21"/>
      <c r="W107" s="21"/>
      <c r="X107" s="21"/>
      <c r="Z107" s="21"/>
      <c r="AA107" s="19"/>
      <c r="AB107" s="19"/>
      <c r="AD107" s="19"/>
      <c r="AE107" s="19"/>
      <c r="AG107" s="19"/>
      <c r="AH107" s="19"/>
      <c r="AI107" s="19"/>
    </row>
    <row r="108" spans="5:35" ht="12.75">
      <c r="E108" s="18" t="s">
        <v>1</v>
      </c>
      <c r="F108" s="20"/>
      <c r="H108" s="21"/>
      <c r="J108" s="21"/>
      <c r="K108" s="21"/>
      <c r="L108" s="21"/>
      <c r="N108" s="21"/>
      <c r="O108" s="21"/>
      <c r="P108" s="21"/>
      <c r="R108" s="21"/>
      <c r="S108" s="21"/>
      <c r="T108" s="21"/>
      <c r="V108" s="21"/>
      <c r="W108" s="21"/>
      <c r="X108" s="21"/>
      <c r="Z108" s="21"/>
      <c r="AA108" s="19"/>
      <c r="AB108" s="19"/>
      <c r="AD108" s="19"/>
      <c r="AE108" s="19"/>
      <c r="AG108" s="19"/>
      <c r="AH108" s="19"/>
      <c r="AI108" s="19"/>
    </row>
    <row r="109" spans="5:35" ht="12.75">
      <c r="E109" s="18" t="s">
        <v>1</v>
      </c>
      <c r="F109" s="20"/>
      <c r="H109" s="21"/>
      <c r="J109" s="21"/>
      <c r="K109" s="21"/>
      <c r="L109" s="21"/>
      <c r="N109" s="21"/>
      <c r="O109" s="21"/>
      <c r="P109" s="21"/>
      <c r="R109" s="21"/>
      <c r="S109" s="21"/>
      <c r="T109" s="21"/>
      <c r="V109" s="21"/>
      <c r="W109" s="21"/>
      <c r="X109" s="21"/>
      <c r="Z109" s="21"/>
      <c r="AA109" s="19"/>
      <c r="AB109" s="19"/>
      <c r="AD109" s="19"/>
      <c r="AE109" s="19"/>
      <c r="AG109" s="19"/>
      <c r="AH109" s="19"/>
      <c r="AI109" s="19"/>
    </row>
    <row r="110" spans="5:35" ht="12.75">
      <c r="E110" s="18" t="s">
        <v>1</v>
      </c>
      <c r="F110" s="20"/>
      <c r="H110" s="21"/>
      <c r="J110" s="21"/>
      <c r="K110" s="21"/>
      <c r="L110" s="21"/>
      <c r="N110" s="21"/>
      <c r="O110" s="21"/>
      <c r="P110" s="21"/>
      <c r="R110" s="21"/>
      <c r="S110" s="21"/>
      <c r="T110" s="21"/>
      <c r="V110" s="21"/>
      <c r="W110" s="21"/>
      <c r="X110" s="21"/>
      <c r="Z110" s="21"/>
      <c r="AA110" s="19"/>
      <c r="AB110" s="19"/>
      <c r="AD110" s="19"/>
      <c r="AE110" s="19"/>
      <c r="AG110" s="19"/>
      <c r="AH110" s="19"/>
      <c r="AI110" s="19"/>
    </row>
    <row r="111" spans="5:35" ht="12.75">
      <c r="E111" s="18" t="s">
        <v>1</v>
      </c>
      <c r="F111" s="20"/>
      <c r="H111" s="21"/>
      <c r="J111" s="21"/>
      <c r="K111" s="21"/>
      <c r="L111" s="21"/>
      <c r="N111" s="21"/>
      <c r="O111" s="21"/>
      <c r="P111" s="21"/>
      <c r="R111" s="21"/>
      <c r="S111" s="21"/>
      <c r="T111" s="21"/>
      <c r="V111" s="21"/>
      <c r="W111" s="21"/>
      <c r="X111" s="21"/>
      <c r="Z111" s="21"/>
      <c r="AA111" s="19"/>
      <c r="AB111" s="19"/>
      <c r="AD111" s="19"/>
      <c r="AE111" s="19"/>
      <c r="AG111" s="19"/>
      <c r="AH111" s="19"/>
      <c r="AI111" s="19"/>
    </row>
    <row r="112" spans="5:35" ht="12.75">
      <c r="E112" s="18" t="s">
        <v>1</v>
      </c>
      <c r="F112" s="20"/>
      <c r="H112" s="21"/>
      <c r="J112" s="21"/>
      <c r="K112" s="21"/>
      <c r="L112" s="21"/>
      <c r="N112" s="21"/>
      <c r="O112" s="21"/>
      <c r="P112" s="21"/>
      <c r="R112" s="21"/>
      <c r="S112" s="21"/>
      <c r="T112" s="21"/>
      <c r="V112" s="21"/>
      <c r="W112" s="21"/>
      <c r="X112" s="21"/>
      <c r="Z112" s="21"/>
      <c r="AA112" s="19"/>
      <c r="AB112" s="19"/>
      <c r="AD112" s="19"/>
      <c r="AE112" s="19"/>
      <c r="AG112" s="19"/>
      <c r="AH112" s="19"/>
      <c r="AI112" s="19"/>
    </row>
    <row r="113" spans="1:35" ht="12.75">
      <c r="E113" s="18" t="s">
        <v>1</v>
      </c>
      <c r="F113" s="20"/>
      <c r="H113" s="21"/>
      <c r="J113" s="21"/>
      <c r="K113" s="21"/>
      <c r="L113" s="21"/>
      <c r="N113" s="21"/>
      <c r="O113" s="21"/>
      <c r="P113" s="21"/>
      <c r="R113" s="21"/>
      <c r="S113" s="21"/>
      <c r="T113" s="21"/>
      <c r="V113" s="21"/>
      <c r="W113" s="21"/>
      <c r="X113" s="21"/>
      <c r="Z113" s="21"/>
      <c r="AA113" s="19"/>
      <c r="AB113" s="19"/>
      <c r="AD113" s="19"/>
      <c r="AE113" s="19"/>
      <c r="AG113" s="19"/>
      <c r="AH113" s="19"/>
      <c r="AI113" s="19"/>
    </row>
    <row r="114" spans="1:35" ht="12.75">
      <c r="E114" s="18" t="s">
        <v>1</v>
      </c>
      <c r="F114" s="20"/>
      <c r="H114" s="21"/>
      <c r="J114" s="21"/>
      <c r="K114" s="21"/>
      <c r="L114" s="21"/>
      <c r="N114" s="21"/>
      <c r="O114" s="21"/>
      <c r="P114" s="21"/>
      <c r="R114" s="21"/>
      <c r="S114" s="21"/>
      <c r="T114" s="21"/>
      <c r="V114" s="21"/>
      <c r="W114" s="21"/>
      <c r="X114" s="21"/>
      <c r="Z114" s="21"/>
      <c r="AA114" s="19"/>
      <c r="AB114" s="19"/>
      <c r="AD114" s="19"/>
      <c r="AE114" s="19"/>
      <c r="AG114" s="19"/>
      <c r="AH114" s="19"/>
      <c r="AI114" s="19"/>
    </row>
    <row r="115" spans="1:35" ht="12.75">
      <c r="E115" s="18" t="s">
        <v>1</v>
      </c>
      <c r="F115" s="20"/>
      <c r="H115" s="21"/>
      <c r="J115" s="21"/>
      <c r="K115" s="21"/>
      <c r="L115" s="21"/>
      <c r="N115" s="21"/>
      <c r="O115" s="21"/>
      <c r="P115" s="21"/>
      <c r="R115" s="21"/>
      <c r="S115" s="21"/>
      <c r="T115" s="21"/>
      <c r="V115" s="21"/>
      <c r="W115" s="21"/>
      <c r="X115" s="21"/>
      <c r="Z115" s="21"/>
      <c r="AA115" s="19"/>
      <c r="AB115" s="19"/>
      <c r="AD115" s="19"/>
      <c r="AE115" s="19"/>
      <c r="AG115" s="19"/>
      <c r="AH115" s="19"/>
      <c r="AI115" s="19"/>
    </row>
    <row r="116" spans="1:35" ht="12.75">
      <c r="E116" s="18" t="s">
        <v>1</v>
      </c>
      <c r="F116" s="20"/>
      <c r="H116" s="21"/>
      <c r="J116" s="21"/>
      <c r="K116" s="21"/>
      <c r="L116" s="21"/>
      <c r="N116" s="21"/>
      <c r="O116" s="21"/>
      <c r="P116" s="21"/>
      <c r="R116" s="21"/>
      <c r="S116" s="21"/>
      <c r="T116" s="21"/>
      <c r="V116" s="21"/>
      <c r="W116" s="21"/>
      <c r="X116" s="21"/>
      <c r="Z116" s="21"/>
      <c r="AA116" s="19"/>
      <c r="AB116" s="19"/>
      <c r="AD116" s="19"/>
      <c r="AE116" s="19"/>
      <c r="AG116" s="19"/>
      <c r="AH116" s="19"/>
      <c r="AI116" s="19"/>
    </row>
    <row r="117" spans="1:35" ht="12.75">
      <c r="E117" s="18" t="s">
        <v>1</v>
      </c>
      <c r="F117" s="20"/>
      <c r="H117" s="21"/>
      <c r="J117" s="21"/>
      <c r="K117" s="21"/>
      <c r="L117" s="21"/>
      <c r="N117" s="21"/>
      <c r="O117" s="21"/>
      <c r="P117" s="21"/>
      <c r="R117" s="21"/>
      <c r="S117" s="21"/>
      <c r="T117" s="21"/>
      <c r="V117" s="21"/>
      <c r="W117" s="21"/>
      <c r="X117" s="21"/>
      <c r="Z117" s="21"/>
      <c r="AA117" s="19"/>
      <c r="AB117" s="19"/>
      <c r="AD117" s="19"/>
      <c r="AE117" s="19"/>
      <c r="AG117" s="19"/>
      <c r="AH117" s="19"/>
      <c r="AI117" s="19"/>
    </row>
    <row r="119" spans="1:35" ht="14.25">
      <c r="A119" s="53" t="s">
        <v>27</v>
      </c>
      <c r="B119" s="54" t="s">
        <v>1</v>
      </c>
      <c r="C119" s="55" t="s">
        <v>133</v>
      </c>
    </row>
    <row r="120" spans="1:35" ht="36">
      <c r="A120" s="56" t="s">
        <v>27</v>
      </c>
      <c r="B120" s="57">
        <v>1</v>
      </c>
      <c r="C120" s="58" t="s">
        <v>134</v>
      </c>
      <c r="E120" s="16" t="str">
        <f t="shared" ref="E120:E151" si="29">A120&amp;"."&amp;B120</f>
        <v>01.1</v>
      </c>
    </row>
    <row r="121" spans="1:35" ht="24">
      <c r="A121" s="56" t="s">
        <v>27</v>
      </c>
      <c r="B121" s="57">
        <v>2</v>
      </c>
      <c r="C121" s="58" t="s">
        <v>135</v>
      </c>
      <c r="E121" s="16" t="str">
        <f t="shared" si="29"/>
        <v>01.2</v>
      </c>
    </row>
    <row r="122" spans="1:35" ht="24">
      <c r="A122" s="56" t="s">
        <v>27</v>
      </c>
      <c r="B122" s="57">
        <v>3</v>
      </c>
      <c r="C122" s="58" t="s">
        <v>136</v>
      </c>
      <c r="E122" s="16" t="str">
        <f t="shared" si="29"/>
        <v>01.3</v>
      </c>
    </row>
    <row r="123" spans="1:35" ht="36">
      <c r="A123" s="56" t="s">
        <v>27</v>
      </c>
      <c r="B123" s="57">
        <v>4</v>
      </c>
      <c r="C123" s="58" t="s">
        <v>137</v>
      </c>
      <c r="E123" s="16" t="str">
        <f t="shared" si="29"/>
        <v>01.4</v>
      </c>
    </row>
    <row r="124" spans="1:35" ht="12.75">
      <c r="A124" s="56" t="s">
        <v>27</v>
      </c>
      <c r="B124" s="57">
        <v>5</v>
      </c>
      <c r="C124" s="58" t="s">
        <v>138</v>
      </c>
      <c r="E124" s="16" t="str">
        <f t="shared" si="29"/>
        <v>01.5</v>
      </c>
    </row>
    <row r="125" spans="1:35" ht="12.75">
      <c r="A125" s="56" t="s">
        <v>27</v>
      </c>
      <c r="B125" s="57">
        <v>6</v>
      </c>
      <c r="C125" s="58" t="s">
        <v>139</v>
      </c>
      <c r="E125" s="16" t="str">
        <f t="shared" si="29"/>
        <v>01.6</v>
      </c>
    </row>
    <row r="126" spans="1:35" ht="36">
      <c r="A126" s="56" t="s">
        <v>27</v>
      </c>
      <c r="B126" s="57">
        <v>9</v>
      </c>
      <c r="C126" s="58" t="s">
        <v>140</v>
      </c>
      <c r="E126" s="16" t="str">
        <f t="shared" si="29"/>
        <v>01.9</v>
      </c>
    </row>
    <row r="127" spans="1:35" ht="28.5">
      <c r="A127" s="53" t="s">
        <v>43</v>
      </c>
      <c r="B127" s="54" t="s">
        <v>1</v>
      </c>
      <c r="C127" s="55" t="s">
        <v>141</v>
      </c>
      <c r="E127" s="16" t="str">
        <f t="shared" si="29"/>
        <v>02.</v>
      </c>
    </row>
    <row r="128" spans="1:35" ht="24">
      <c r="A128" s="56" t="s">
        <v>43</v>
      </c>
      <c r="B128" s="57">
        <v>1</v>
      </c>
      <c r="C128" s="58" t="s">
        <v>142</v>
      </c>
      <c r="E128" s="16" t="str">
        <f t="shared" si="29"/>
        <v>02.1</v>
      </c>
    </row>
    <row r="129" spans="1:5" ht="24">
      <c r="A129" s="56" t="s">
        <v>43</v>
      </c>
      <c r="B129" s="57">
        <v>2</v>
      </c>
      <c r="C129" s="58" t="s">
        <v>143</v>
      </c>
      <c r="E129" s="16" t="str">
        <f t="shared" si="29"/>
        <v>02.2</v>
      </c>
    </row>
    <row r="130" spans="1:5" ht="36">
      <c r="A130" s="56" t="s">
        <v>43</v>
      </c>
      <c r="B130" s="57">
        <v>3</v>
      </c>
      <c r="C130" s="58" t="s">
        <v>144</v>
      </c>
      <c r="E130" s="16" t="str">
        <f t="shared" si="29"/>
        <v>02.3</v>
      </c>
    </row>
    <row r="131" spans="1:5" ht="24">
      <c r="A131" s="56" t="s">
        <v>43</v>
      </c>
      <c r="B131" s="57">
        <v>4</v>
      </c>
      <c r="C131" s="58" t="s">
        <v>145</v>
      </c>
      <c r="E131" s="16" t="str">
        <f t="shared" si="29"/>
        <v>02.4</v>
      </c>
    </row>
    <row r="132" spans="1:5" ht="12.75">
      <c r="A132" s="56" t="s">
        <v>43</v>
      </c>
      <c r="B132" s="57">
        <v>5</v>
      </c>
      <c r="C132" s="58" t="s">
        <v>146</v>
      </c>
      <c r="E132" s="16" t="str">
        <f t="shared" si="29"/>
        <v>02.5</v>
      </c>
    </row>
    <row r="133" spans="1:5" ht="12.75">
      <c r="A133" s="56" t="s">
        <v>43</v>
      </c>
      <c r="B133" s="57">
        <v>6</v>
      </c>
      <c r="C133" s="58" t="s">
        <v>147</v>
      </c>
      <c r="E133" s="16" t="str">
        <f t="shared" si="29"/>
        <v>02.6</v>
      </c>
    </row>
    <row r="134" spans="1:5" ht="12.75">
      <c r="A134" s="56" t="s">
        <v>43</v>
      </c>
      <c r="B134" s="57">
        <v>7</v>
      </c>
      <c r="C134" s="58" t="s">
        <v>148</v>
      </c>
      <c r="E134" s="16" t="str">
        <f t="shared" si="29"/>
        <v>02.7</v>
      </c>
    </row>
    <row r="135" spans="1:5" ht="36">
      <c r="A135" s="56" t="s">
        <v>43</v>
      </c>
      <c r="B135" s="57">
        <v>8</v>
      </c>
      <c r="C135" s="58" t="s">
        <v>149</v>
      </c>
      <c r="E135" s="16" t="str">
        <f t="shared" si="29"/>
        <v>02.8</v>
      </c>
    </row>
    <row r="136" spans="1:5" ht="36">
      <c r="A136" s="56" t="s">
        <v>43</v>
      </c>
      <c r="B136" s="57">
        <v>9</v>
      </c>
      <c r="C136" s="58" t="s">
        <v>150</v>
      </c>
      <c r="E136" s="16" t="str">
        <f t="shared" si="29"/>
        <v>02.9</v>
      </c>
    </row>
    <row r="137" spans="1:5" ht="42.75">
      <c r="A137" s="53" t="s">
        <v>63</v>
      </c>
      <c r="B137" s="54" t="s">
        <v>1</v>
      </c>
      <c r="C137" s="55" t="s">
        <v>151</v>
      </c>
      <c r="E137" s="16" t="str">
        <f t="shared" si="29"/>
        <v>03.</v>
      </c>
    </row>
    <row r="138" spans="1:5" ht="24">
      <c r="A138" s="59" t="s">
        <v>63</v>
      </c>
      <c r="B138" s="60">
        <v>1</v>
      </c>
      <c r="C138" s="61" t="s">
        <v>152</v>
      </c>
      <c r="E138" s="16" t="str">
        <f t="shared" si="29"/>
        <v>03.1</v>
      </c>
    </row>
    <row r="139" spans="1:5" ht="36">
      <c r="A139" s="59" t="s">
        <v>63</v>
      </c>
      <c r="B139" s="60">
        <v>2</v>
      </c>
      <c r="C139" s="61" t="s">
        <v>153</v>
      </c>
      <c r="E139" s="16" t="str">
        <f t="shared" si="29"/>
        <v>03.2</v>
      </c>
    </row>
    <row r="140" spans="1:5" ht="24">
      <c r="A140" s="59" t="s">
        <v>63</v>
      </c>
      <c r="B140" s="60">
        <v>3</v>
      </c>
      <c r="C140" s="58" t="s">
        <v>154</v>
      </c>
      <c r="E140" s="16" t="str">
        <f t="shared" si="29"/>
        <v>03.3</v>
      </c>
    </row>
    <row r="141" spans="1:5" ht="12.75">
      <c r="A141" s="59" t="s">
        <v>63</v>
      </c>
      <c r="B141" s="60">
        <v>4</v>
      </c>
      <c r="C141" s="61" t="s">
        <v>155</v>
      </c>
      <c r="E141" s="16" t="str">
        <f t="shared" si="29"/>
        <v>03.4</v>
      </c>
    </row>
    <row r="142" spans="1:5" ht="12.75">
      <c r="A142" s="59" t="s">
        <v>63</v>
      </c>
      <c r="B142" s="57">
        <v>5</v>
      </c>
      <c r="C142" s="58" t="s">
        <v>156</v>
      </c>
      <c r="E142" s="16" t="str">
        <f t="shared" si="29"/>
        <v>03.5</v>
      </c>
    </row>
    <row r="143" spans="1:5" ht="12.75">
      <c r="A143" s="59" t="s">
        <v>63</v>
      </c>
      <c r="B143" s="60">
        <v>6</v>
      </c>
      <c r="C143" s="61" t="s">
        <v>157</v>
      </c>
      <c r="E143" s="16" t="str">
        <f t="shared" si="29"/>
        <v>03.6</v>
      </c>
    </row>
    <row r="144" spans="1:5" ht="24">
      <c r="A144" s="59" t="s">
        <v>63</v>
      </c>
      <c r="B144" s="60">
        <v>9</v>
      </c>
      <c r="C144" s="61" t="s">
        <v>158</v>
      </c>
      <c r="E144" s="16" t="str">
        <f t="shared" si="29"/>
        <v>03.9</v>
      </c>
    </row>
    <row r="145" spans="1:5" ht="42.75">
      <c r="A145" s="53" t="s">
        <v>79</v>
      </c>
      <c r="B145" s="54" t="s">
        <v>1</v>
      </c>
      <c r="C145" s="55" t="s">
        <v>159</v>
      </c>
      <c r="E145" s="16" t="str">
        <f t="shared" si="29"/>
        <v>04.</v>
      </c>
    </row>
    <row r="146" spans="1:5" ht="24">
      <c r="A146" s="59" t="s">
        <v>79</v>
      </c>
      <c r="B146" s="60">
        <v>1</v>
      </c>
      <c r="C146" s="58" t="s">
        <v>160</v>
      </c>
      <c r="E146" s="16" t="str">
        <f t="shared" si="29"/>
        <v>04.1</v>
      </c>
    </row>
    <row r="147" spans="1:5" ht="48">
      <c r="A147" s="59" t="s">
        <v>79</v>
      </c>
      <c r="B147" s="60">
        <v>2</v>
      </c>
      <c r="C147" s="58" t="s">
        <v>161</v>
      </c>
      <c r="E147" s="16" t="str">
        <f t="shared" si="29"/>
        <v>04.2</v>
      </c>
    </row>
    <row r="148" spans="1:5" ht="36">
      <c r="A148" s="59" t="s">
        <v>79</v>
      </c>
      <c r="B148" s="60">
        <v>3</v>
      </c>
      <c r="C148" s="58" t="s">
        <v>162</v>
      </c>
      <c r="E148" s="16" t="str">
        <f t="shared" si="29"/>
        <v>04.3</v>
      </c>
    </row>
    <row r="149" spans="1:5" ht="36">
      <c r="A149" s="59" t="s">
        <v>79</v>
      </c>
      <c r="B149" s="60">
        <v>4</v>
      </c>
      <c r="C149" s="58" t="s">
        <v>163</v>
      </c>
      <c r="E149" s="16" t="str">
        <f t="shared" si="29"/>
        <v>04.4</v>
      </c>
    </row>
    <row r="150" spans="1:5" ht="12.75">
      <c r="A150" s="59" t="s">
        <v>79</v>
      </c>
      <c r="B150" s="60">
        <v>5</v>
      </c>
      <c r="C150" s="58" t="s">
        <v>164</v>
      </c>
      <c r="E150" s="16" t="str">
        <f t="shared" si="29"/>
        <v>04.5</v>
      </c>
    </row>
    <row r="151" spans="1:5" ht="12.75">
      <c r="A151" s="59" t="s">
        <v>79</v>
      </c>
      <c r="B151" s="60">
        <v>6</v>
      </c>
      <c r="C151" s="58" t="s">
        <v>165</v>
      </c>
      <c r="E151" s="16" t="str">
        <f t="shared" si="29"/>
        <v>04.6</v>
      </c>
    </row>
    <row r="152" spans="1:5" ht="14.25">
      <c r="A152" s="53" t="s">
        <v>93</v>
      </c>
      <c r="B152" s="54" t="s">
        <v>1</v>
      </c>
      <c r="C152" s="55" t="s">
        <v>166</v>
      </c>
      <c r="E152" s="16" t="str">
        <f t="shared" ref="E152:E171" si="30">A152&amp;"."&amp;B152</f>
        <v>05.</v>
      </c>
    </row>
    <row r="153" spans="1:5" ht="12.75">
      <c r="A153" s="59" t="s">
        <v>93</v>
      </c>
      <c r="B153" s="60">
        <v>1</v>
      </c>
      <c r="C153" s="61" t="s">
        <v>167</v>
      </c>
      <c r="E153" s="16" t="str">
        <f t="shared" si="30"/>
        <v>05.1</v>
      </c>
    </row>
    <row r="154" spans="1:5" ht="24">
      <c r="A154" s="59" t="s">
        <v>93</v>
      </c>
      <c r="B154" s="60">
        <v>2</v>
      </c>
      <c r="C154" s="61" t="s">
        <v>168</v>
      </c>
      <c r="E154" s="16" t="str">
        <f t="shared" si="30"/>
        <v>05.2</v>
      </c>
    </row>
    <row r="155" spans="1:5" ht="12.75">
      <c r="A155" s="59" t="s">
        <v>93</v>
      </c>
      <c r="B155" s="60">
        <v>3</v>
      </c>
      <c r="C155" s="61" t="s">
        <v>169</v>
      </c>
      <c r="E155" s="16" t="str">
        <f t="shared" si="30"/>
        <v>05.3</v>
      </c>
    </row>
    <row r="156" spans="1:5" ht="12.75">
      <c r="A156" s="59" t="s">
        <v>93</v>
      </c>
      <c r="B156" s="60">
        <v>9</v>
      </c>
      <c r="C156" s="61" t="s">
        <v>170</v>
      </c>
      <c r="E156" s="16" t="str">
        <f t="shared" si="30"/>
        <v>05.9</v>
      </c>
    </row>
    <row r="157" spans="1:5" ht="28.5">
      <c r="A157" s="62">
        <v>6</v>
      </c>
      <c r="B157" s="63" t="s">
        <v>1</v>
      </c>
      <c r="C157" s="64" t="s">
        <v>171</v>
      </c>
      <c r="E157" s="16" t="str">
        <f t="shared" si="30"/>
        <v>6.</v>
      </c>
    </row>
    <row r="158" spans="1:5" ht="24">
      <c r="A158" s="56">
        <v>6</v>
      </c>
      <c r="B158" s="57">
        <v>1</v>
      </c>
      <c r="C158" s="58" t="s">
        <v>172</v>
      </c>
      <c r="E158" s="16" t="str">
        <f t="shared" si="30"/>
        <v>6.1</v>
      </c>
    </row>
    <row r="159" spans="1:5" ht="12.75">
      <c r="A159" s="56">
        <v>6</v>
      </c>
      <c r="B159" s="57">
        <v>2</v>
      </c>
      <c r="C159" s="58" t="s">
        <v>173</v>
      </c>
      <c r="E159" s="16" t="str">
        <f t="shared" si="30"/>
        <v>6.2</v>
      </c>
    </row>
    <row r="160" spans="1:5" ht="24">
      <c r="A160" s="56">
        <v>6</v>
      </c>
      <c r="B160" s="57">
        <v>3</v>
      </c>
      <c r="C160" s="58" t="s">
        <v>174</v>
      </c>
      <c r="E160" s="16" t="str">
        <f t="shared" si="30"/>
        <v>6.3</v>
      </c>
    </row>
    <row r="161" spans="1:5" ht="24">
      <c r="A161" s="56">
        <v>6</v>
      </c>
      <c r="B161" s="57">
        <v>9</v>
      </c>
      <c r="C161" s="58" t="s">
        <v>175</v>
      </c>
      <c r="E161" s="16" t="str">
        <f t="shared" si="30"/>
        <v>6.9</v>
      </c>
    </row>
    <row r="162" spans="1:5" ht="28.5">
      <c r="A162" s="62">
        <v>8</v>
      </c>
      <c r="B162" s="63" t="s">
        <v>1</v>
      </c>
      <c r="C162" s="64" t="s">
        <v>176</v>
      </c>
      <c r="E162" s="16" t="str">
        <f t="shared" si="30"/>
        <v>8.</v>
      </c>
    </row>
    <row r="163" spans="1:5" ht="12.75">
      <c r="A163" s="56">
        <v>8</v>
      </c>
      <c r="B163" s="65" t="s">
        <v>177</v>
      </c>
      <c r="C163" s="66" t="s">
        <v>178</v>
      </c>
      <c r="E163" s="16" t="str">
        <f t="shared" si="30"/>
        <v>8.1</v>
      </c>
    </row>
    <row r="164" spans="1:5" ht="12.75">
      <c r="A164" s="56">
        <v>8</v>
      </c>
      <c r="B164" s="65" t="s">
        <v>179</v>
      </c>
      <c r="C164" s="66" t="s">
        <v>180</v>
      </c>
      <c r="E164" s="16" t="str">
        <f t="shared" si="30"/>
        <v>8.2</v>
      </c>
    </row>
    <row r="165" spans="1:5" ht="28.5">
      <c r="A165" s="62" t="s">
        <v>119</v>
      </c>
      <c r="B165" s="63" t="s">
        <v>1</v>
      </c>
      <c r="C165" s="64" t="s">
        <v>181</v>
      </c>
      <c r="E165" s="16" t="str">
        <f t="shared" si="30"/>
        <v>09.</v>
      </c>
    </row>
    <row r="166" spans="1:5" ht="12.75">
      <c r="A166" s="67" t="s">
        <v>119</v>
      </c>
      <c r="B166" s="65">
        <v>1</v>
      </c>
      <c r="C166" s="68" t="s">
        <v>133</v>
      </c>
      <c r="E166" s="16" t="str">
        <f t="shared" si="30"/>
        <v>09.1</v>
      </c>
    </row>
    <row r="167" spans="1:5" ht="24">
      <c r="A167" s="67" t="s">
        <v>119</v>
      </c>
      <c r="B167" s="65">
        <v>2</v>
      </c>
      <c r="C167" s="58" t="s">
        <v>141</v>
      </c>
      <c r="E167" s="16" t="str">
        <f t="shared" si="30"/>
        <v>09.2</v>
      </c>
    </row>
    <row r="168" spans="1:5" ht="24">
      <c r="A168" s="67" t="s">
        <v>119</v>
      </c>
      <c r="B168" s="65">
        <v>3</v>
      </c>
      <c r="C168" s="58" t="s">
        <v>151</v>
      </c>
      <c r="E168" s="16" t="str">
        <f t="shared" si="30"/>
        <v>09.3</v>
      </c>
    </row>
    <row r="169" spans="1:5" ht="36">
      <c r="A169" s="67" t="s">
        <v>119</v>
      </c>
      <c r="B169" s="65">
        <v>4</v>
      </c>
      <c r="C169" s="58" t="s">
        <v>159</v>
      </c>
      <c r="E169" s="16" t="str">
        <f t="shared" si="30"/>
        <v>09.4</v>
      </c>
    </row>
    <row r="170" spans="1:5" ht="12.75">
      <c r="A170" s="67" t="s">
        <v>119</v>
      </c>
      <c r="B170" s="65">
        <v>5</v>
      </c>
      <c r="C170" s="58" t="s">
        <v>166</v>
      </c>
      <c r="E170" s="16" t="str">
        <f t="shared" si="30"/>
        <v>09.5</v>
      </c>
    </row>
    <row r="171" spans="1:5" ht="12.75">
      <c r="A171" s="67" t="s">
        <v>119</v>
      </c>
      <c r="B171" s="65">
        <v>6</v>
      </c>
      <c r="C171" s="58" t="s">
        <v>171</v>
      </c>
      <c r="E171" s="16" t="str">
        <f t="shared" si="30"/>
        <v>09.6</v>
      </c>
    </row>
  </sheetData>
  <mergeCells count="20">
    <mergeCell ref="G21:Z21"/>
    <mergeCell ref="F11:AJ11"/>
    <mergeCell ref="Q22:R22"/>
    <mergeCell ref="U22:V22"/>
    <mergeCell ref="Y22:Z22"/>
    <mergeCell ref="F22:F23"/>
    <mergeCell ref="G22:G23"/>
    <mergeCell ref="H22:H23"/>
    <mergeCell ref="I22:J22"/>
    <mergeCell ref="K22:L22"/>
    <mergeCell ref="AJ22:AJ23"/>
    <mergeCell ref="M22:N22"/>
    <mergeCell ref="O22:P22"/>
    <mergeCell ref="S22:T22"/>
    <mergeCell ref="W22:X22"/>
    <mergeCell ref="AH22:AI22"/>
    <mergeCell ref="AC22:AD22"/>
    <mergeCell ref="AA22:AB22"/>
    <mergeCell ref="AE22:AF22"/>
    <mergeCell ref="AG22:AG23"/>
  </mergeCells>
  <printOptions horizontalCentered="1" verticalCentered="1"/>
  <pageMargins left="0.39370078740157483" right="0.39370078740157483" top="0.27559055118110237" bottom="0.39370078740157483" header="0.39370078740157483" footer="0.39370078740157483"/>
  <pageSetup paperSize="9" scale="10" orientation="landscape" useFirstPageNumber="1" r:id="rId1"/>
  <headerFooter alignWithMargins="0">
    <oddFooter>&amp;Le-bütçe "" aşaması verilerinden üretilmiştir.  (24.07.2019 14:34:13)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12</vt:i4>
      </vt:variant>
    </vt:vector>
  </HeadingPairs>
  <TitlesOfParts>
    <vt:vector size="13" baseType="lpstr">
      <vt:lpstr>Sayfa1</vt:lpstr>
      <vt:lpstr>Asama</vt:lpstr>
      <vt:lpstr>AsamaAd</vt:lpstr>
      <vt:lpstr>AyAd</vt:lpstr>
      <vt:lpstr>AyNo</vt:lpstr>
      <vt:lpstr>BaslikSutun</vt:lpstr>
      <vt:lpstr>ButceYil</vt:lpstr>
      <vt:lpstr>KurKod</vt:lpstr>
      <vt:lpstr>Kurum</vt:lpstr>
      <vt:lpstr>SatirBaslik</vt:lpstr>
      <vt:lpstr>SutunBaslik</vt:lpstr>
      <vt:lpstr>TabloSutun</vt:lpstr>
      <vt:lpstr>TeklifYil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2019-07-30T11:04:52Z</cp:lastPrinted>
  <dcterms:created xsi:type="dcterms:W3CDTF">2019-07-24T11:36:28Z</dcterms:created>
  <dcterms:modified xsi:type="dcterms:W3CDTF">2019-07-30T12:21:54Z</dcterms:modified>
</cp:coreProperties>
</file>